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IM_I_ST_NIESTACJONARNE\"/>
    </mc:Choice>
  </mc:AlternateContent>
  <bookViews>
    <workbookView xWindow="0" yWindow="0" windowWidth="20490" windowHeight="6720"/>
  </bookViews>
  <sheets>
    <sheet name="IMI_NSTACJ.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89" i="1" l="1"/>
  <c r="D183" i="1"/>
  <c r="E183" i="1"/>
  <c r="F183" i="1"/>
  <c r="C183" i="1"/>
  <c r="D41" i="1" l="1"/>
  <c r="E41" i="1"/>
  <c r="F41" i="1"/>
  <c r="C41" i="1"/>
  <c r="D22" i="1"/>
  <c r="E22" i="1"/>
  <c r="F22" i="1"/>
  <c r="C22" i="1"/>
  <c r="D155" i="1" l="1"/>
  <c r="E155" i="1"/>
  <c r="F155" i="1"/>
  <c r="C155" i="1"/>
  <c r="D148" i="1"/>
  <c r="E148" i="1"/>
  <c r="F148" i="1"/>
  <c r="C148" i="1"/>
  <c r="D189" i="1" l="1"/>
  <c r="E189" i="1"/>
  <c r="F189" i="1"/>
  <c r="D163" i="1"/>
  <c r="E163" i="1"/>
  <c r="F163" i="1"/>
  <c r="C163" i="1"/>
  <c r="D128" i="1"/>
  <c r="E128" i="1"/>
  <c r="F128" i="1"/>
  <c r="C128" i="1"/>
  <c r="D119" i="1"/>
  <c r="E119" i="1"/>
  <c r="F119" i="1"/>
  <c r="C119" i="1"/>
  <c r="C98" i="1" s="1"/>
  <c r="D113" i="1"/>
  <c r="E113" i="1"/>
  <c r="F113" i="1"/>
  <c r="C113" i="1"/>
  <c r="C97" i="1" s="1"/>
  <c r="D95" i="1"/>
  <c r="E95" i="1"/>
  <c r="F95" i="1"/>
  <c r="C95" i="1"/>
  <c r="C83" i="1"/>
  <c r="D80" i="1"/>
  <c r="E80" i="1"/>
  <c r="F80" i="1"/>
  <c r="C80" i="1"/>
  <c r="C84" i="1" s="1"/>
  <c r="C63" i="1"/>
  <c r="D60" i="1"/>
  <c r="E60" i="1"/>
  <c r="F60" i="1"/>
  <c r="C60" i="1"/>
  <c r="C64" i="1" s="1"/>
  <c r="C25" i="1"/>
  <c r="C26" i="1"/>
  <c r="C208" i="1" l="1"/>
  <c r="F168" i="1"/>
  <c r="E168" i="1"/>
  <c r="D168" i="1"/>
  <c r="C168" i="1"/>
  <c r="F132" i="1"/>
  <c r="F135" i="1" s="1"/>
  <c r="E132" i="1"/>
  <c r="E135" i="1" s="1"/>
  <c r="D132" i="1"/>
  <c r="D135" i="1" s="1"/>
  <c r="C132" i="1"/>
  <c r="C135" i="1" s="1"/>
  <c r="F131" i="1"/>
  <c r="F134" i="1" s="1"/>
  <c r="E131" i="1"/>
  <c r="E134" i="1" s="1"/>
  <c r="D131" i="1"/>
  <c r="D134" i="1" s="1"/>
  <c r="C131" i="1"/>
  <c r="C134" i="1" s="1"/>
  <c r="F98" i="1"/>
  <c r="F101" i="1" s="1"/>
  <c r="F103" i="1" s="1"/>
  <c r="E98" i="1"/>
  <c r="E101" i="1" s="1"/>
  <c r="E103" i="1" s="1"/>
  <c r="D98" i="1"/>
  <c r="D101" i="1" s="1"/>
  <c r="D103" i="1" s="1"/>
  <c r="C101" i="1"/>
  <c r="C103" i="1" s="1"/>
  <c r="F97" i="1"/>
  <c r="F100" i="1" s="1"/>
  <c r="F102" i="1" s="1"/>
  <c r="E97" i="1"/>
  <c r="E100" i="1" s="1"/>
  <c r="E102" i="1" s="1"/>
  <c r="D97" i="1"/>
  <c r="D100" i="1" s="1"/>
  <c r="D102" i="1" s="1"/>
  <c r="C100" i="1"/>
  <c r="C102" i="1" s="1"/>
  <c r="F83" i="1"/>
  <c r="F84" i="1" s="1"/>
  <c r="E83" i="1"/>
  <c r="E84" i="1" s="1"/>
  <c r="D83" i="1"/>
  <c r="D84" i="1" s="1"/>
  <c r="F63" i="1"/>
  <c r="F64" i="1" s="1"/>
  <c r="E63" i="1"/>
  <c r="E64" i="1" s="1"/>
  <c r="D63" i="1"/>
  <c r="D64" i="1" s="1"/>
  <c r="F44" i="1"/>
  <c r="F45" i="1" s="1"/>
  <c r="E44" i="1"/>
  <c r="E45" i="1" s="1"/>
  <c r="D44" i="1"/>
  <c r="D45" i="1" s="1"/>
  <c r="C44" i="1"/>
  <c r="C45" i="1" s="1"/>
  <c r="F25" i="1"/>
  <c r="F26" i="1" s="1"/>
  <c r="E25" i="1"/>
  <c r="E26" i="1" s="1"/>
  <c r="D25" i="1"/>
  <c r="D26" i="1" s="1"/>
  <c r="D171" i="1" l="1"/>
  <c r="D173" i="1" s="1"/>
  <c r="E171" i="1"/>
  <c r="E173" i="1" s="1"/>
  <c r="F171" i="1"/>
  <c r="F173" i="1" s="1"/>
  <c r="C171" i="1"/>
  <c r="C173" i="1" s="1"/>
  <c r="C136" i="1"/>
  <c r="C137" i="1"/>
  <c r="E137" i="1"/>
  <c r="F137" i="1"/>
  <c r="D137" i="1"/>
  <c r="D136" i="1"/>
  <c r="E136" i="1"/>
  <c r="F136" i="1"/>
  <c r="F198" i="1" l="1"/>
  <c r="D198" i="1"/>
  <c r="E198" i="1"/>
  <c r="C198" i="1"/>
  <c r="F201" i="1" l="1"/>
  <c r="E204" i="1"/>
  <c r="D207" i="1"/>
  <c r="C167" i="1"/>
  <c r="C170" i="1" l="1"/>
  <c r="C172" i="1" s="1"/>
  <c r="F167" i="1"/>
  <c r="D167" i="1"/>
  <c r="D170" i="1" s="1"/>
  <c r="D172" i="1"/>
  <c r="E167" i="1"/>
  <c r="C197" i="1" l="1"/>
  <c r="C196" i="1"/>
  <c r="F172" i="1"/>
  <c r="F196" i="1" s="1"/>
  <c r="F170" i="1"/>
  <c r="E170" i="1"/>
  <c r="E172" i="1" s="1"/>
  <c r="F197" i="1"/>
  <c r="F200" i="1" s="1"/>
  <c r="F199" i="1" s="1"/>
  <c r="D197" i="1"/>
  <c r="D206" i="1" s="1"/>
  <c r="D205" i="1" s="1"/>
  <c r="C205" i="1" s="1"/>
  <c r="D196" i="1"/>
  <c r="E196" i="1" l="1"/>
  <c r="E197" i="1"/>
  <c r="E203" i="1" s="1"/>
  <c r="E202" i="1" s="1"/>
</calcChain>
</file>

<file path=xl/sharedStrings.xml><?xml version="1.0" encoding="utf-8"?>
<sst xmlns="http://schemas.openxmlformats.org/spreadsheetml/2006/main" count="303" uniqueCount="130">
  <si>
    <t>Bilans ECTS</t>
  </si>
  <si>
    <t>Semestr 1</t>
  </si>
  <si>
    <t>Lp.</t>
  </si>
  <si>
    <t>Nazwa przedmiotu</t>
  </si>
  <si>
    <t>Wymiar ECTS</t>
  </si>
  <si>
    <t>w tym:</t>
  </si>
  <si>
    <t>Zajęcia związane z prowadzoną w Uczelni działalnością naukową</t>
  </si>
  <si>
    <t>w dyscyplinie</t>
  </si>
  <si>
    <t>z bezpo-średnim udziałem</t>
  </si>
  <si>
    <t>TZ</t>
  </si>
  <si>
    <t>Obowiązkowe</t>
  </si>
  <si>
    <t>Matematyka i statystyka opisowa</t>
  </si>
  <si>
    <t>Fizyka</t>
  </si>
  <si>
    <t>Technologie informacyjne</t>
  </si>
  <si>
    <t>Inżynieria materiałowa</t>
  </si>
  <si>
    <t>Grafika inżynierska</t>
  </si>
  <si>
    <t>A</t>
  </si>
  <si>
    <t>Łącznie obowiązkowe</t>
  </si>
  <si>
    <t>Fakultatywne</t>
  </si>
  <si>
    <t>B</t>
  </si>
  <si>
    <t>C</t>
  </si>
  <si>
    <t>RAZEM W SEMESTRZE (A+B)</t>
  </si>
  <si>
    <t>Semestr 2</t>
  </si>
  <si>
    <t>Język obcy</t>
  </si>
  <si>
    <t>Chemia</t>
  </si>
  <si>
    <t>Technika cieplna</t>
  </si>
  <si>
    <t>Podstawy działalności gospodarczej i przedsiębiorczości</t>
  </si>
  <si>
    <t>Semestr 3</t>
  </si>
  <si>
    <t>Elektrotechnika</t>
  </si>
  <si>
    <t>Automatyka</t>
  </si>
  <si>
    <t>Historia, kultura, sztuka i tradycja regionu</t>
  </si>
  <si>
    <t>Semestr 4</t>
  </si>
  <si>
    <t>Robotyzacja</t>
  </si>
  <si>
    <t>Rachunek kosztów dla inżynierów</t>
  </si>
  <si>
    <t>Semestr 5</t>
  </si>
  <si>
    <t>Bezpieczeństwo pracy i ergonomia</t>
  </si>
  <si>
    <t>1a</t>
  </si>
  <si>
    <t>1b</t>
  </si>
  <si>
    <t>Semestr 6</t>
  </si>
  <si>
    <t>Proseminarium</t>
  </si>
  <si>
    <t>…</t>
  </si>
  <si>
    <t>Praktyka zawodowa (160 godz. = 4 tyg.)</t>
  </si>
  <si>
    <t>Semestr 7</t>
  </si>
  <si>
    <t>Egzamin dyplomowy</t>
  </si>
  <si>
    <t>Seminarium dyplomowe - inżynierskie</t>
  </si>
  <si>
    <t>Praca inżynierska</t>
  </si>
  <si>
    <t>Razem dla programu studiów</t>
  </si>
  <si>
    <t>Udział zajęć* związane z prowadzona w Uczelni działalnością naukową [%]</t>
  </si>
  <si>
    <t>Udział zajęć realizowanych z bezpośrednim udziałem prowadzącego [%]</t>
  </si>
  <si>
    <t>D</t>
  </si>
  <si>
    <t>Struktura ECTS wg dyscyplin  [%]</t>
  </si>
  <si>
    <t>-</t>
  </si>
  <si>
    <t>E</t>
  </si>
  <si>
    <t>1.</t>
  </si>
  <si>
    <t>2.</t>
  </si>
  <si>
    <t>3.</t>
  </si>
  <si>
    <t>Podstawy działalności gospodarczej i zarządzania</t>
  </si>
  <si>
    <t>)*</t>
  </si>
  <si>
    <t>Dla profilu kształcenia praktycznego – "kształtujące umiejętności praktyczne”, a dla profilu ogólnoakademickiego – „związane z prowadzoną w Uczelni działalnością naukową”</t>
  </si>
  <si>
    <t>)**</t>
  </si>
  <si>
    <t>Podawane w wymiarze realizowanym przez studenta</t>
  </si>
  <si>
    <t>)***</t>
  </si>
  <si>
    <t>Podawane w wymiarze realizowanym przez studenta - nie dotyczy kierunków studiów, które przyporządkowano do dyscyplin w ramach dziedzin nauk humanistycznych (H) lub nauk społecznych (S)</t>
  </si>
  <si>
    <t>Kierunek studiów: inżynieria mechatroniczna</t>
  </si>
  <si>
    <t>Podstawy mechatroniki</t>
  </si>
  <si>
    <t>Maszynoznawstwo</t>
  </si>
  <si>
    <t>Wprowadzenie do programowania</t>
  </si>
  <si>
    <t>Podstawy prawa</t>
  </si>
  <si>
    <t>Ochrona i monitoring środowiska</t>
  </si>
  <si>
    <t>Mechanika techniczna</t>
  </si>
  <si>
    <t>Wytrzymałość materiałów</t>
  </si>
  <si>
    <t>Elektronika</t>
  </si>
  <si>
    <t>Napędy pneumatyczne i hydrauliczne</t>
  </si>
  <si>
    <t xml:space="preserve">Sensoryka i przetwarzanie sygnałów </t>
  </si>
  <si>
    <t>Programowanie obiektowe</t>
  </si>
  <si>
    <t>Teoria mechanizmów</t>
  </si>
  <si>
    <t>Podstawy konstrukcji maszyn</t>
  </si>
  <si>
    <t>Cyfrowe systemy sterowania</t>
  </si>
  <si>
    <t>Diagnostyka układów mechatronicznych</t>
  </si>
  <si>
    <t>Inżynieria wytwarzania</t>
  </si>
  <si>
    <t>Systemy utrzymania ruchu</t>
  </si>
  <si>
    <t>Inżynieria oprogramowania</t>
  </si>
  <si>
    <t>Ekoprojektowanie systemów technicznych</t>
  </si>
  <si>
    <t>Kompatybilność elektromagnetyczna</t>
  </si>
  <si>
    <t>RAZEM W SEMESTRZE (A+B) -  mechatronika w systemach produkcyjnych</t>
  </si>
  <si>
    <t>RAZEM W SEMESTRZE (A+B) - systemy komputerowe w mechatronice</t>
  </si>
  <si>
    <t xml:space="preserve"> Mechatronika w systemach produkcyjnych (MSP)</t>
  </si>
  <si>
    <t>Systemy komputerowe w mechatronice (SKM)</t>
  </si>
  <si>
    <t>Specjalność do wyboru - mechatronika w systemach produkcyjnych (MSP)</t>
  </si>
  <si>
    <t>Specjalność do wyboru - systemy komputerowe w mechatronice (SKM)</t>
  </si>
  <si>
    <t>IM - mechatronika w systemach produkcyjnych (MSP)</t>
  </si>
  <si>
    <t>IM - systemy komputerowe w mechatronice (SKM)</t>
  </si>
  <si>
    <t>Systemy mechatroniczne w produkcji zwierzęcej</t>
  </si>
  <si>
    <t>Inżynieria systemów produkcji roślinnej</t>
  </si>
  <si>
    <t>Podstawy reologii materiałów biologicznych</t>
  </si>
  <si>
    <t>Mechatroniczne zespoły robocze maszyn rolniczych</t>
  </si>
  <si>
    <t>Sieci komputerowe</t>
  </si>
  <si>
    <t>Komputerowe modelowanie i symulacja procesów</t>
  </si>
  <si>
    <t>Systemy baz danych</t>
  </si>
  <si>
    <t xml:space="preserve">Zaawansowane systemy modelowania CAD </t>
  </si>
  <si>
    <t>Eksploatacja i niezawodność systemów mechatroniki</t>
  </si>
  <si>
    <t>Systemy mechatroniczne w maszynach przetwórstwa spożywczego</t>
  </si>
  <si>
    <t>Systemy mechatroniczne w produkcji ogrodniczej</t>
  </si>
  <si>
    <t>Mechatronika w pojazdach</t>
  </si>
  <si>
    <t xml:space="preserve">Systemy telematyczne w agrotronice </t>
  </si>
  <si>
    <t>Systemy rolnictwa precyzyjnego</t>
  </si>
  <si>
    <t>Optymalizacja procesu projektowania</t>
  </si>
  <si>
    <t>Komputerowe wspomaganie projektowania i wytwarzania</t>
  </si>
  <si>
    <t>Systemy sztucznej inteligencji</t>
  </si>
  <si>
    <t>Programowanie w środowisku LabVIEW</t>
  </si>
  <si>
    <t>Projektowanie i symulacja systemów linii technologicznych</t>
  </si>
  <si>
    <t xml:space="preserve">Biosensory w systemach mechatronicznych </t>
  </si>
  <si>
    <t>Użytkowanie maszyn i pojazdów</t>
  </si>
  <si>
    <t>Systemy mechatroniczne w gospodarce komunalnej</t>
  </si>
  <si>
    <t>Autonomiczne pojazdy i obiekty w rolnictwie</t>
  </si>
  <si>
    <t>Prototypowanie układów elektronicznych</t>
  </si>
  <si>
    <t>Komputerowa analiza obrazu</t>
  </si>
  <si>
    <t>Sterowanie i wizualizacja procesów technologicznych</t>
  </si>
  <si>
    <t>Komputerowe wspomaganie zarządzania energią</t>
  </si>
  <si>
    <t xml:space="preserve">Profil studiów: ogólnoakademicki             </t>
  </si>
  <si>
    <r>
      <t>Łącznie fakultatywne</t>
    </r>
    <r>
      <rPr>
        <b/>
        <vertAlign val="superscript"/>
        <sz val="10"/>
        <rFont val="Arial Narrow"/>
        <family val="2"/>
        <charset val="238"/>
      </rPr>
      <t>***</t>
    </r>
  </si>
  <si>
    <r>
      <t>Łącznie fakultatywne -  mechatronika w systemach produkcyjnych (MSP)</t>
    </r>
    <r>
      <rPr>
        <b/>
        <vertAlign val="superscript"/>
        <sz val="10"/>
        <rFont val="Arial Narrow"/>
        <family val="2"/>
        <charset val="238"/>
      </rPr>
      <t>***</t>
    </r>
  </si>
  <si>
    <r>
      <t>Łącznie fakultatywne - systemy komputerowe w mechatronice (SKM)</t>
    </r>
    <r>
      <rPr>
        <b/>
        <vertAlign val="superscript"/>
        <sz val="10"/>
        <rFont val="Arial Narrow"/>
        <family val="2"/>
        <charset val="238"/>
      </rPr>
      <t>***</t>
    </r>
  </si>
  <si>
    <r>
      <t xml:space="preserve">Przedmioty z dziedzin nauki H lub S </t>
    </r>
    <r>
      <rPr>
        <b/>
        <vertAlign val="superscript"/>
        <sz val="10"/>
        <rFont val="Arial Narrow"/>
        <family val="2"/>
        <charset val="238"/>
      </rPr>
      <t>***</t>
    </r>
  </si>
  <si>
    <t xml:space="preserve">Poziom studiów: pierwszego stopnia         </t>
  </si>
  <si>
    <t xml:space="preserve">Forma studiów: niestacjonarne (NI)        </t>
  </si>
  <si>
    <t>2a</t>
  </si>
  <si>
    <t>2b</t>
  </si>
  <si>
    <t>3a</t>
  </si>
  <si>
    <t>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</si>
</sst>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i/>
      <sz val="10"/>
      <name val="Arial Narrow"/>
      <family val="2"/>
      <charset val="238"/>
    </font>
    <font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sz val="10"/>
      <name val="Czcionka tekstu podstawowego"/>
      <family val="2"/>
      <charset val="238"/>
    </font>
    <font>
      <b/>
      <vertAlign val="superscript"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164" fontId="3" fillId="0" borderId="10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3" fillId="0" borderId="7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left" vertical="center"/>
    </xf>
    <xf numFmtId="164" fontId="1" fillId="0" borderId="12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left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164" fontId="3" fillId="0" borderId="8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164" fontId="1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0" fontId="3" fillId="0" borderId="0" xfId="0" applyFont="1"/>
    <xf numFmtId="0" fontId="3" fillId="0" borderId="7" xfId="0" applyFont="1" applyBorder="1"/>
    <xf numFmtId="0" fontId="1" fillId="0" borderId="10" xfId="0" applyFont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0" xfId="0" applyFont="1" applyBorder="1"/>
    <xf numFmtId="0" fontId="3" fillId="0" borderId="8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1" fontId="1" fillId="0" borderId="5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1" fontId="3" fillId="0" borderId="7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1" fontId="3" fillId="0" borderId="9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3" fillId="0" borderId="6" xfId="0" applyFont="1" applyBorder="1" applyAlignment="1">
      <alignment horizontal="left" vertical="center"/>
    </xf>
    <xf numFmtId="0" fontId="3" fillId="0" borderId="0" xfId="0" applyFont="1" applyAlignment="1">
      <alignment vertical="top"/>
    </xf>
    <xf numFmtId="0" fontId="3" fillId="0" borderId="9" xfId="0" applyFont="1" applyBorder="1" applyAlignment="1">
      <alignment vertical="center" wrapText="1"/>
    </xf>
    <xf numFmtId="164" fontId="3" fillId="0" borderId="11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6" xfId="0" applyFont="1" applyBorder="1"/>
    <xf numFmtId="0" fontId="5" fillId="0" borderId="8" xfId="0" applyFont="1" applyBorder="1"/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8"/>
  <sheetViews>
    <sheetView tabSelected="1" topLeftCell="A13" workbookViewId="0">
      <selection activeCell="I13" sqref="I13"/>
    </sheetView>
  </sheetViews>
  <sheetFormatPr defaultColWidth="8.85546875" defaultRowHeight="12.75"/>
  <cols>
    <col min="1" max="1" width="4.28515625" style="24" customWidth="1"/>
    <col min="2" max="2" width="56.5703125" style="24" customWidth="1"/>
    <col min="3" max="3" width="8.7109375" style="24" customWidth="1"/>
    <col min="4" max="4" width="9.5703125" style="24" customWidth="1"/>
    <col min="5" max="5" width="9.28515625" style="24" customWidth="1"/>
    <col min="6" max="6" width="15.42578125" style="24" customWidth="1"/>
    <col min="7" max="7" width="8.85546875" style="2"/>
    <col min="8" max="16384" width="8.85546875" style="24"/>
  </cols>
  <sheetData>
    <row r="1" spans="1:10" s="2" customFormat="1" ht="10.15" customHeight="1">
      <c r="C1" s="1"/>
    </row>
    <row r="2" spans="1:10" s="20" customFormat="1">
      <c r="G2" s="117"/>
    </row>
    <row r="3" spans="1:10" s="2" customFormat="1" ht="15" customHeight="1">
      <c r="C3" s="20" t="s">
        <v>0</v>
      </c>
    </row>
    <row r="4" spans="1:10" s="20" customFormat="1" ht="15" customHeight="1">
      <c r="A4" s="122" t="s">
        <v>63</v>
      </c>
      <c r="B4" s="122"/>
      <c r="D4" s="1"/>
      <c r="E4" s="1"/>
      <c r="F4" s="1"/>
      <c r="G4" s="1"/>
    </row>
    <row r="5" spans="1:10" s="20" customFormat="1" ht="15" customHeight="1">
      <c r="A5" s="18" t="s">
        <v>124</v>
      </c>
      <c r="B5" s="18"/>
      <c r="C5" s="2"/>
      <c r="D5" s="2"/>
      <c r="G5" s="117"/>
    </row>
    <row r="6" spans="1:10" s="20" customFormat="1" ht="15" customHeight="1">
      <c r="A6" s="18" t="s">
        <v>119</v>
      </c>
      <c r="B6" s="18"/>
      <c r="D6" s="2"/>
      <c r="G6" s="117"/>
    </row>
    <row r="7" spans="1:10" s="21" customFormat="1" ht="15" customHeight="1">
      <c r="A7" s="18" t="s">
        <v>125</v>
      </c>
      <c r="B7" s="18"/>
      <c r="C7" s="2"/>
      <c r="D7" s="1"/>
      <c r="E7" s="20"/>
      <c r="F7" s="20"/>
      <c r="G7" s="117"/>
    </row>
    <row r="8" spans="1:10" s="21" customFormat="1" ht="15" customHeight="1">
      <c r="A8" s="22"/>
      <c r="B8" s="22"/>
      <c r="C8" s="20"/>
      <c r="D8" s="23"/>
      <c r="E8" s="20"/>
      <c r="F8" s="20" t="s">
        <v>1</v>
      </c>
      <c r="G8" s="117"/>
    </row>
    <row r="9" spans="1:10" ht="14.65" customHeight="1">
      <c r="A9" s="123" t="s">
        <v>2</v>
      </c>
      <c r="B9" s="126" t="s">
        <v>3</v>
      </c>
      <c r="C9" s="129" t="s">
        <v>4</v>
      </c>
      <c r="D9" s="146" t="s">
        <v>5</v>
      </c>
      <c r="E9" s="147"/>
      <c r="F9" s="132" t="s">
        <v>6</v>
      </c>
    </row>
    <row r="10" spans="1:10" ht="24.95" customHeight="1">
      <c r="A10" s="124"/>
      <c r="B10" s="127"/>
      <c r="C10" s="130"/>
      <c r="D10" s="25" t="s">
        <v>7</v>
      </c>
      <c r="E10" s="129" t="s">
        <v>8</v>
      </c>
      <c r="F10" s="133"/>
    </row>
    <row r="11" spans="1:10" ht="24.95" customHeight="1">
      <c r="A11" s="125"/>
      <c r="B11" s="128"/>
      <c r="C11" s="131"/>
      <c r="D11" s="25" t="s">
        <v>9</v>
      </c>
      <c r="E11" s="131"/>
      <c r="F11" s="134"/>
    </row>
    <row r="12" spans="1:10" ht="17.649999999999999" customHeight="1">
      <c r="A12" s="135" t="s">
        <v>10</v>
      </c>
      <c r="B12" s="135"/>
      <c r="C12" s="135"/>
      <c r="D12" s="135"/>
      <c r="E12" s="135"/>
      <c r="F12" s="135"/>
    </row>
    <row r="13" spans="1:10" ht="17.649999999999999" customHeight="1">
      <c r="A13" s="26">
        <v>1</v>
      </c>
      <c r="B13" s="13" t="s">
        <v>11</v>
      </c>
      <c r="C13" s="3">
        <v>6</v>
      </c>
      <c r="D13" s="3">
        <v>6</v>
      </c>
      <c r="E13" s="17">
        <v>2.2999999999999998</v>
      </c>
      <c r="F13" s="27">
        <v>0</v>
      </c>
      <c r="H13" s="5"/>
      <c r="I13" s="2"/>
      <c r="J13" s="2"/>
    </row>
    <row r="14" spans="1:10" ht="17.649999999999999" customHeight="1">
      <c r="A14" s="26">
        <v>2</v>
      </c>
      <c r="B14" s="13" t="s">
        <v>12</v>
      </c>
      <c r="C14" s="3">
        <v>3</v>
      </c>
      <c r="D14" s="3">
        <v>3</v>
      </c>
      <c r="E14" s="17">
        <v>1</v>
      </c>
      <c r="F14" s="27">
        <v>3</v>
      </c>
      <c r="H14" s="5"/>
      <c r="I14" s="2"/>
      <c r="J14" s="2"/>
    </row>
    <row r="15" spans="1:10" ht="17.649999999999999" customHeight="1">
      <c r="A15" s="109">
        <v>3</v>
      </c>
      <c r="B15" s="13" t="s">
        <v>13</v>
      </c>
      <c r="C15" s="3">
        <v>3</v>
      </c>
      <c r="D15" s="3">
        <v>3</v>
      </c>
      <c r="E15" s="17">
        <v>1</v>
      </c>
      <c r="F15" s="27">
        <v>3</v>
      </c>
      <c r="H15" s="5"/>
      <c r="I15" s="2"/>
      <c r="J15" s="2"/>
    </row>
    <row r="16" spans="1:10" ht="17.649999999999999" customHeight="1">
      <c r="A16" s="109">
        <v>4</v>
      </c>
      <c r="B16" s="13" t="s">
        <v>14</v>
      </c>
      <c r="C16" s="3">
        <v>3</v>
      </c>
      <c r="D16" s="3">
        <v>3</v>
      </c>
      <c r="E16" s="17">
        <v>1.3</v>
      </c>
      <c r="F16" s="27">
        <v>3</v>
      </c>
      <c r="H16" s="5"/>
      <c r="I16" s="2"/>
      <c r="J16" s="2"/>
    </row>
    <row r="17" spans="1:10" ht="17.649999999999999" customHeight="1">
      <c r="A17" s="109">
        <v>5</v>
      </c>
      <c r="B17" s="28" t="s">
        <v>64</v>
      </c>
      <c r="C17" s="14">
        <v>4</v>
      </c>
      <c r="D17" s="14">
        <v>4</v>
      </c>
      <c r="E17" s="17">
        <v>1.4</v>
      </c>
      <c r="F17" s="27">
        <v>4</v>
      </c>
      <c r="H17" s="5"/>
      <c r="I17" s="2"/>
      <c r="J17" s="2"/>
    </row>
    <row r="18" spans="1:10" ht="17.649999999999999" customHeight="1">
      <c r="A18" s="109">
        <v>6</v>
      </c>
      <c r="B18" s="13" t="s">
        <v>65</v>
      </c>
      <c r="C18" s="3">
        <v>4</v>
      </c>
      <c r="D18" s="3">
        <v>4</v>
      </c>
      <c r="E18" s="17">
        <v>1.6</v>
      </c>
      <c r="F18" s="27">
        <v>0</v>
      </c>
      <c r="H18" s="5"/>
      <c r="I18" s="2"/>
      <c r="J18" s="2"/>
    </row>
    <row r="19" spans="1:10" ht="17.649999999999999" customHeight="1">
      <c r="A19" s="109">
        <v>7</v>
      </c>
      <c r="B19" s="13" t="s">
        <v>66</v>
      </c>
      <c r="C19" s="3">
        <v>4</v>
      </c>
      <c r="D19" s="3">
        <v>4</v>
      </c>
      <c r="E19" s="17">
        <v>1.8</v>
      </c>
      <c r="F19" s="27">
        <v>0</v>
      </c>
      <c r="H19" s="5"/>
      <c r="I19" s="2"/>
      <c r="J19" s="2"/>
    </row>
    <row r="20" spans="1:10" ht="17.649999999999999" customHeight="1">
      <c r="A20" s="109">
        <v>8</v>
      </c>
      <c r="B20" s="13" t="s">
        <v>67</v>
      </c>
      <c r="C20" s="3">
        <v>1</v>
      </c>
      <c r="D20" s="3">
        <v>1</v>
      </c>
      <c r="E20" s="17">
        <v>0.5</v>
      </c>
      <c r="F20" s="27">
        <v>0</v>
      </c>
      <c r="H20" s="5"/>
      <c r="I20" s="2"/>
      <c r="J20" s="2"/>
    </row>
    <row r="21" spans="1:10" ht="17.649999999999999" customHeight="1">
      <c r="A21" s="109">
        <v>9</v>
      </c>
      <c r="B21" s="13" t="s">
        <v>68</v>
      </c>
      <c r="C21" s="3">
        <v>2</v>
      </c>
      <c r="D21" s="3">
        <v>2</v>
      </c>
      <c r="E21" s="17">
        <v>0.9</v>
      </c>
      <c r="F21" s="27">
        <v>2</v>
      </c>
      <c r="H21" s="5"/>
      <c r="I21" s="2"/>
      <c r="J21" s="2"/>
    </row>
    <row r="22" spans="1:10" s="21" customFormat="1">
      <c r="A22" s="29" t="s">
        <v>16</v>
      </c>
      <c r="B22" s="30" t="s">
        <v>17</v>
      </c>
      <c r="C22" s="31">
        <f>SUM(C13:C21)</f>
        <v>30</v>
      </c>
      <c r="D22" s="31">
        <f t="shared" ref="D22:F22" si="0">SUM(D13:D21)</f>
        <v>30</v>
      </c>
      <c r="E22" s="31">
        <f t="shared" si="0"/>
        <v>11.8</v>
      </c>
      <c r="F22" s="116">
        <f t="shared" si="0"/>
        <v>15</v>
      </c>
      <c r="G22" s="117"/>
    </row>
    <row r="23" spans="1:10">
      <c r="A23" s="135" t="s">
        <v>18</v>
      </c>
      <c r="B23" s="135"/>
      <c r="C23" s="135"/>
      <c r="D23" s="135"/>
      <c r="E23" s="135"/>
      <c r="F23" s="135"/>
    </row>
    <row r="24" spans="1:10">
      <c r="A24" s="19"/>
      <c r="B24" s="19"/>
      <c r="C24" s="7">
        <v>0</v>
      </c>
      <c r="D24" s="9">
        <v>0</v>
      </c>
      <c r="E24" s="7">
        <v>0</v>
      </c>
      <c r="F24" s="9">
        <v>0</v>
      </c>
    </row>
    <row r="25" spans="1:10" s="21" customFormat="1" ht="15">
      <c r="A25" s="29" t="s">
        <v>19</v>
      </c>
      <c r="B25" s="32" t="s">
        <v>120</v>
      </c>
      <c r="C25" s="33">
        <f>SUM(C24:C24)</f>
        <v>0</v>
      </c>
      <c r="D25" s="34">
        <f t="shared" ref="D25:F25" si="1">SUM(D24:D24)</f>
        <v>0</v>
      </c>
      <c r="E25" s="33">
        <f t="shared" si="1"/>
        <v>0</v>
      </c>
      <c r="F25" s="34">
        <f t="shared" si="1"/>
        <v>0</v>
      </c>
      <c r="G25" s="117"/>
    </row>
    <row r="26" spans="1:10" s="21" customFormat="1">
      <c r="A26" s="35" t="s">
        <v>20</v>
      </c>
      <c r="B26" s="36" t="s">
        <v>21</v>
      </c>
      <c r="C26" s="37">
        <f>SUM(C22+C25)</f>
        <v>30</v>
      </c>
      <c r="D26" s="37">
        <f t="shared" ref="D26:F26" si="2">SUM(D22+D25)</f>
        <v>30</v>
      </c>
      <c r="E26" s="37">
        <f t="shared" si="2"/>
        <v>11.8</v>
      </c>
      <c r="F26" s="38">
        <f t="shared" si="2"/>
        <v>15</v>
      </c>
      <c r="G26" s="117"/>
    </row>
    <row r="28" spans="1:10" s="21" customFormat="1" ht="15" customHeight="1">
      <c r="A28" s="22"/>
      <c r="B28" s="22"/>
      <c r="C28" s="20"/>
      <c r="D28" s="23"/>
      <c r="E28" s="20"/>
      <c r="F28" s="20" t="s">
        <v>22</v>
      </c>
      <c r="G28" s="117"/>
    </row>
    <row r="29" spans="1:10" ht="14.65" customHeight="1">
      <c r="A29" s="123" t="s">
        <v>2</v>
      </c>
      <c r="B29" s="126" t="s">
        <v>3</v>
      </c>
      <c r="C29" s="137" t="s">
        <v>4</v>
      </c>
      <c r="D29" s="146" t="s">
        <v>5</v>
      </c>
      <c r="E29" s="147"/>
      <c r="F29" s="132" t="s">
        <v>6</v>
      </c>
    </row>
    <row r="30" spans="1:10" ht="24.95" customHeight="1">
      <c r="A30" s="124"/>
      <c r="B30" s="136"/>
      <c r="C30" s="138"/>
      <c r="D30" s="39" t="s">
        <v>7</v>
      </c>
      <c r="E30" s="129" t="s">
        <v>8</v>
      </c>
      <c r="F30" s="133"/>
    </row>
    <row r="31" spans="1:10" ht="24.95" customHeight="1">
      <c r="A31" s="124"/>
      <c r="B31" s="136"/>
      <c r="C31" s="138"/>
      <c r="D31" s="40" t="s">
        <v>9</v>
      </c>
      <c r="E31" s="131"/>
      <c r="F31" s="133"/>
    </row>
    <row r="32" spans="1:10" ht="17.649999999999999" customHeight="1">
      <c r="A32" s="135" t="s">
        <v>10</v>
      </c>
      <c r="B32" s="135"/>
      <c r="C32" s="135"/>
      <c r="D32" s="135"/>
      <c r="E32" s="135"/>
      <c r="F32" s="135"/>
    </row>
    <row r="33" spans="1:11" ht="17.649999999999999" customHeight="1">
      <c r="A33" s="26">
        <v>1</v>
      </c>
      <c r="B33" s="13" t="s">
        <v>23</v>
      </c>
      <c r="C33" s="3">
        <v>2</v>
      </c>
      <c r="D33" s="3">
        <v>2</v>
      </c>
      <c r="E33" s="17">
        <v>0.8</v>
      </c>
      <c r="F33" s="27">
        <v>0</v>
      </c>
      <c r="H33" s="5"/>
      <c r="I33" s="2"/>
      <c r="J33" s="2"/>
      <c r="K33" s="2"/>
    </row>
    <row r="34" spans="1:11" ht="17.649999999999999" customHeight="1">
      <c r="A34" s="26">
        <v>2</v>
      </c>
      <c r="B34" s="13" t="s">
        <v>11</v>
      </c>
      <c r="C34" s="3">
        <v>5</v>
      </c>
      <c r="D34" s="3">
        <v>5</v>
      </c>
      <c r="E34" s="17">
        <v>2.2000000000000002</v>
      </c>
      <c r="F34" s="27">
        <v>0</v>
      </c>
      <c r="H34" s="5"/>
      <c r="I34" s="2"/>
      <c r="J34" s="2"/>
      <c r="K34" s="2"/>
    </row>
    <row r="35" spans="1:11" ht="17.649999999999999" customHeight="1">
      <c r="A35" s="109">
        <v>3</v>
      </c>
      <c r="B35" s="28" t="s">
        <v>25</v>
      </c>
      <c r="C35" s="3">
        <v>3</v>
      </c>
      <c r="D35" s="3">
        <v>3</v>
      </c>
      <c r="E35" s="17">
        <v>1.2</v>
      </c>
      <c r="F35" s="27">
        <v>3</v>
      </c>
      <c r="H35" s="5"/>
      <c r="I35" s="2"/>
      <c r="J35" s="2"/>
      <c r="K35" s="2"/>
    </row>
    <row r="36" spans="1:11" ht="17.649999999999999" customHeight="1">
      <c r="A36" s="109">
        <v>4</v>
      </c>
      <c r="B36" s="13" t="s">
        <v>28</v>
      </c>
      <c r="C36" s="3">
        <v>4</v>
      </c>
      <c r="D36" s="3">
        <v>4</v>
      </c>
      <c r="E36" s="17">
        <v>1.4</v>
      </c>
      <c r="F36" s="27">
        <v>0</v>
      </c>
      <c r="H36" s="5"/>
      <c r="I36" s="2"/>
      <c r="J36" s="2"/>
      <c r="K36" s="2"/>
    </row>
    <row r="37" spans="1:11" ht="17.649999999999999" customHeight="1">
      <c r="A37" s="109">
        <v>5</v>
      </c>
      <c r="B37" s="13" t="s">
        <v>15</v>
      </c>
      <c r="C37" s="3">
        <v>5</v>
      </c>
      <c r="D37" s="3">
        <v>5</v>
      </c>
      <c r="E37" s="17">
        <v>2.1</v>
      </c>
      <c r="F37" s="27">
        <v>0</v>
      </c>
      <c r="H37" s="6"/>
      <c r="I37" s="2"/>
      <c r="J37" s="2"/>
      <c r="K37" s="2"/>
    </row>
    <row r="38" spans="1:11" ht="17.649999999999999" customHeight="1">
      <c r="A38" s="109">
        <v>6</v>
      </c>
      <c r="B38" s="28" t="s">
        <v>69</v>
      </c>
      <c r="C38" s="3">
        <v>4</v>
      </c>
      <c r="D38" s="3">
        <v>4</v>
      </c>
      <c r="E38" s="17">
        <v>1.4</v>
      </c>
      <c r="F38" s="27">
        <v>0</v>
      </c>
      <c r="H38" s="5"/>
      <c r="I38" s="2"/>
      <c r="J38" s="2"/>
      <c r="K38" s="2"/>
    </row>
    <row r="39" spans="1:11" ht="17.649999999999999" customHeight="1">
      <c r="A39" s="109">
        <v>7</v>
      </c>
      <c r="B39" s="13" t="s">
        <v>26</v>
      </c>
      <c r="C39" s="3">
        <v>5</v>
      </c>
      <c r="D39" s="3">
        <v>5</v>
      </c>
      <c r="E39" s="17">
        <v>1.6</v>
      </c>
      <c r="F39" s="27">
        <v>5</v>
      </c>
      <c r="H39" s="5"/>
      <c r="I39" s="2"/>
      <c r="J39" s="2"/>
      <c r="K39" s="2"/>
    </row>
    <row r="40" spans="1:11" ht="17.649999999999999" customHeight="1">
      <c r="A40" s="109">
        <v>8</v>
      </c>
      <c r="B40" s="28" t="s">
        <v>24</v>
      </c>
      <c r="C40" s="3">
        <v>2</v>
      </c>
      <c r="D40" s="3">
        <v>2</v>
      </c>
      <c r="E40" s="17">
        <v>1</v>
      </c>
      <c r="F40" s="27">
        <v>2</v>
      </c>
      <c r="H40" s="5"/>
      <c r="I40" s="2"/>
      <c r="J40" s="2"/>
      <c r="K40" s="2"/>
    </row>
    <row r="41" spans="1:11" s="21" customFormat="1">
      <c r="A41" s="34" t="s">
        <v>16</v>
      </c>
      <c r="B41" s="41" t="s">
        <v>17</v>
      </c>
      <c r="C41" s="33">
        <f>SUM(C33:C40)</f>
        <v>30</v>
      </c>
      <c r="D41" s="33">
        <f t="shared" ref="D41:F41" si="3">SUM(D33:D40)</f>
        <v>30</v>
      </c>
      <c r="E41" s="33">
        <f t="shared" si="3"/>
        <v>11.7</v>
      </c>
      <c r="F41" s="42">
        <f t="shared" si="3"/>
        <v>10</v>
      </c>
      <c r="G41" s="117"/>
    </row>
    <row r="42" spans="1:11">
      <c r="A42" s="139" t="s">
        <v>18</v>
      </c>
      <c r="B42" s="139"/>
      <c r="C42" s="139"/>
      <c r="D42" s="139"/>
      <c r="E42" s="139"/>
      <c r="F42" s="139"/>
    </row>
    <row r="43" spans="1:11">
      <c r="A43" s="9"/>
      <c r="B43" s="9"/>
      <c r="C43" s="7">
        <v>0</v>
      </c>
      <c r="D43" s="8">
        <v>0</v>
      </c>
      <c r="E43" s="7">
        <v>0</v>
      </c>
      <c r="F43" s="9">
        <v>0</v>
      </c>
    </row>
    <row r="44" spans="1:11" s="21" customFormat="1" ht="15">
      <c r="A44" s="43" t="s">
        <v>19</v>
      </c>
      <c r="B44" s="44" t="s">
        <v>120</v>
      </c>
      <c r="C44" s="45">
        <f t="shared" ref="C44:F44" si="4">SUM(C43:C43)</f>
        <v>0</v>
      </c>
      <c r="D44" s="43">
        <f t="shared" si="4"/>
        <v>0</v>
      </c>
      <c r="E44" s="45">
        <f t="shared" si="4"/>
        <v>0</v>
      </c>
      <c r="F44" s="46">
        <f t="shared" si="4"/>
        <v>0</v>
      </c>
      <c r="G44" s="117"/>
    </row>
    <row r="45" spans="1:11" s="21" customFormat="1">
      <c r="A45" s="29" t="s">
        <v>20</v>
      </c>
      <c r="B45" s="30" t="s">
        <v>21</v>
      </c>
      <c r="C45" s="33">
        <f>SUM(C41+C44)</f>
        <v>30</v>
      </c>
      <c r="D45" s="33">
        <f t="shared" ref="D45:F45" si="5">SUM(D41+D44)</f>
        <v>30</v>
      </c>
      <c r="E45" s="33">
        <f t="shared" si="5"/>
        <v>11.7</v>
      </c>
      <c r="F45" s="42">
        <f t="shared" si="5"/>
        <v>10</v>
      </c>
      <c r="G45" s="117"/>
    </row>
    <row r="47" spans="1:11" s="21" customFormat="1" ht="15" customHeight="1">
      <c r="A47" s="22"/>
      <c r="B47" s="22"/>
      <c r="C47" s="20"/>
      <c r="D47" s="23"/>
      <c r="E47" s="20"/>
      <c r="F47" s="20" t="s">
        <v>27</v>
      </c>
      <c r="G47" s="117"/>
    </row>
    <row r="48" spans="1:11" ht="14.65" customHeight="1">
      <c r="A48" s="123" t="s">
        <v>2</v>
      </c>
      <c r="B48" s="126" t="s">
        <v>3</v>
      </c>
      <c r="C48" s="137" t="s">
        <v>4</v>
      </c>
      <c r="D48" s="146" t="s">
        <v>5</v>
      </c>
      <c r="E48" s="147"/>
      <c r="F48" s="132" t="s">
        <v>6</v>
      </c>
    </row>
    <row r="49" spans="1:10" ht="24.95" customHeight="1">
      <c r="A49" s="124"/>
      <c r="B49" s="136"/>
      <c r="C49" s="138"/>
      <c r="D49" s="39" t="s">
        <v>7</v>
      </c>
      <c r="E49" s="129" t="s">
        <v>8</v>
      </c>
      <c r="F49" s="133"/>
    </row>
    <row r="50" spans="1:10" ht="24.95" customHeight="1">
      <c r="A50" s="124"/>
      <c r="B50" s="136"/>
      <c r="C50" s="140"/>
      <c r="D50" s="39" t="s">
        <v>9</v>
      </c>
      <c r="E50" s="131"/>
      <c r="F50" s="133"/>
    </row>
    <row r="51" spans="1:10" ht="17.649999999999999" customHeight="1">
      <c r="A51" s="135" t="s">
        <v>10</v>
      </c>
      <c r="B51" s="135"/>
      <c r="C51" s="135"/>
      <c r="D51" s="135"/>
      <c r="E51" s="135"/>
      <c r="F51" s="135"/>
    </row>
    <row r="52" spans="1:10" ht="17.649999999999999" customHeight="1">
      <c r="A52" s="47">
        <v>1</v>
      </c>
      <c r="B52" s="13" t="s">
        <v>23</v>
      </c>
      <c r="C52" s="3">
        <v>2</v>
      </c>
      <c r="D52" s="3">
        <v>2</v>
      </c>
      <c r="E52" s="17">
        <v>0.8</v>
      </c>
      <c r="F52" s="27">
        <v>0</v>
      </c>
      <c r="H52" s="5"/>
      <c r="I52" s="2"/>
      <c r="J52" s="2"/>
    </row>
    <row r="53" spans="1:10" ht="17.649999999999999" customHeight="1">
      <c r="A53" s="47">
        <v>2</v>
      </c>
      <c r="B53" s="13" t="s">
        <v>29</v>
      </c>
      <c r="C53" s="3">
        <v>4</v>
      </c>
      <c r="D53" s="3">
        <v>4</v>
      </c>
      <c r="E53" s="17">
        <v>1.6</v>
      </c>
      <c r="F53" s="27">
        <v>4</v>
      </c>
      <c r="H53" s="5"/>
      <c r="I53" s="2"/>
      <c r="J53" s="2"/>
    </row>
    <row r="54" spans="1:10" ht="17.649999999999999" customHeight="1">
      <c r="A54" s="47">
        <v>3</v>
      </c>
      <c r="B54" s="28" t="s">
        <v>70</v>
      </c>
      <c r="C54" s="3">
        <v>4</v>
      </c>
      <c r="D54" s="3">
        <v>4</v>
      </c>
      <c r="E54" s="17">
        <v>1.4</v>
      </c>
      <c r="F54" s="27">
        <v>4</v>
      </c>
      <c r="H54" s="5"/>
      <c r="I54" s="2"/>
      <c r="J54" s="2"/>
    </row>
    <row r="55" spans="1:10" ht="17.649999999999999" customHeight="1">
      <c r="A55" s="47">
        <v>4</v>
      </c>
      <c r="B55" s="13" t="s">
        <v>71</v>
      </c>
      <c r="C55" s="3">
        <v>4</v>
      </c>
      <c r="D55" s="3">
        <v>4</v>
      </c>
      <c r="E55" s="17">
        <v>1.6</v>
      </c>
      <c r="F55" s="27">
        <v>0</v>
      </c>
      <c r="H55" s="5"/>
      <c r="I55" s="2"/>
      <c r="J55" s="2"/>
    </row>
    <row r="56" spans="1:10" ht="17.649999999999999" customHeight="1">
      <c r="A56" s="47">
        <v>5</v>
      </c>
      <c r="B56" s="13" t="s">
        <v>72</v>
      </c>
      <c r="C56" s="3">
        <v>5</v>
      </c>
      <c r="D56" s="3">
        <v>5</v>
      </c>
      <c r="E56" s="17">
        <v>2.2999999999999998</v>
      </c>
      <c r="F56" s="27">
        <v>0</v>
      </c>
      <c r="H56" s="5"/>
      <c r="I56" s="2"/>
      <c r="J56" s="2"/>
    </row>
    <row r="57" spans="1:10" ht="17.649999999999999" customHeight="1">
      <c r="A57" s="47">
        <v>6</v>
      </c>
      <c r="B57" s="15" t="s">
        <v>73</v>
      </c>
      <c r="C57" s="3">
        <v>4</v>
      </c>
      <c r="D57" s="3">
        <v>4</v>
      </c>
      <c r="E57" s="17">
        <v>2</v>
      </c>
      <c r="F57" s="27">
        <v>0</v>
      </c>
      <c r="H57" s="5"/>
      <c r="I57" s="2"/>
      <c r="J57" s="2"/>
    </row>
    <row r="58" spans="1:10" ht="17.649999999999999" customHeight="1">
      <c r="A58" s="47">
        <v>7</v>
      </c>
      <c r="B58" s="15" t="s">
        <v>74</v>
      </c>
      <c r="C58" s="3">
        <v>4</v>
      </c>
      <c r="D58" s="3">
        <v>4</v>
      </c>
      <c r="E58" s="17">
        <v>1.8</v>
      </c>
      <c r="F58" s="27">
        <v>0</v>
      </c>
      <c r="H58" s="6"/>
      <c r="I58" s="2"/>
      <c r="J58" s="2"/>
    </row>
    <row r="59" spans="1:10" ht="17.649999999999999" customHeight="1">
      <c r="A59" s="47">
        <v>8</v>
      </c>
      <c r="B59" s="15" t="s">
        <v>75</v>
      </c>
      <c r="C59" s="3">
        <v>2</v>
      </c>
      <c r="D59" s="3">
        <v>2</v>
      </c>
      <c r="E59" s="17">
        <v>1</v>
      </c>
      <c r="F59" s="27">
        <v>0</v>
      </c>
      <c r="H59" s="6"/>
      <c r="I59" s="2"/>
      <c r="J59" s="2"/>
    </row>
    <row r="60" spans="1:10" s="21" customFormat="1">
      <c r="A60" s="29" t="s">
        <v>16</v>
      </c>
      <c r="B60" s="30" t="s">
        <v>17</v>
      </c>
      <c r="C60" s="33">
        <f>SUM(C52:C59)</f>
        <v>29</v>
      </c>
      <c r="D60" s="33">
        <f t="shared" ref="D60:F60" si="6">SUM(D52:D59)</f>
        <v>29</v>
      </c>
      <c r="E60" s="33">
        <f t="shared" si="6"/>
        <v>12.5</v>
      </c>
      <c r="F60" s="42">
        <f t="shared" si="6"/>
        <v>8</v>
      </c>
      <c r="G60" s="117"/>
      <c r="H60" s="20"/>
      <c r="I60" s="20"/>
      <c r="J60" s="20"/>
    </row>
    <row r="61" spans="1:10">
      <c r="A61" s="135" t="s">
        <v>18</v>
      </c>
      <c r="B61" s="135"/>
      <c r="C61" s="135"/>
      <c r="D61" s="135"/>
      <c r="E61" s="135"/>
      <c r="F61" s="135"/>
    </row>
    <row r="62" spans="1:10">
      <c r="A62" s="19">
        <v>1</v>
      </c>
      <c r="B62" s="48" t="s">
        <v>30</v>
      </c>
      <c r="C62" s="7">
        <v>1</v>
      </c>
      <c r="D62" s="9">
        <v>1</v>
      </c>
      <c r="E62" s="7">
        <v>0.6</v>
      </c>
      <c r="F62" s="8">
        <v>0</v>
      </c>
    </row>
    <row r="63" spans="1:10" s="21" customFormat="1" ht="15">
      <c r="A63" s="49" t="s">
        <v>19</v>
      </c>
      <c r="B63" s="50" t="s">
        <v>120</v>
      </c>
      <c r="C63" s="45">
        <f>SUM(C62:C62)</f>
        <v>1</v>
      </c>
      <c r="D63" s="43">
        <f t="shared" ref="D63:F63" si="7">SUM(D62:D62)</f>
        <v>1</v>
      </c>
      <c r="E63" s="45">
        <f t="shared" si="7"/>
        <v>0.6</v>
      </c>
      <c r="F63" s="46">
        <f t="shared" si="7"/>
        <v>0</v>
      </c>
      <c r="G63" s="117"/>
    </row>
    <row r="64" spans="1:10" s="21" customFormat="1">
      <c r="A64" s="29" t="s">
        <v>20</v>
      </c>
      <c r="B64" s="30" t="s">
        <v>21</v>
      </c>
      <c r="C64" s="33">
        <f>SUM(C60+C63)</f>
        <v>30</v>
      </c>
      <c r="D64" s="33">
        <f t="shared" ref="D64:F64" si="8">SUM(D60+D63)</f>
        <v>30</v>
      </c>
      <c r="E64" s="33">
        <f t="shared" si="8"/>
        <v>13.1</v>
      </c>
      <c r="F64" s="42">
        <f t="shared" si="8"/>
        <v>8</v>
      </c>
      <c r="G64" s="117"/>
    </row>
    <row r="66" spans="1:9" s="21" customFormat="1" ht="15" customHeight="1">
      <c r="A66" s="22"/>
      <c r="B66" s="22"/>
      <c r="C66" s="20"/>
      <c r="D66" s="23"/>
      <c r="E66" s="20"/>
      <c r="F66" s="20" t="s">
        <v>31</v>
      </c>
      <c r="G66" s="117"/>
    </row>
    <row r="67" spans="1:9" ht="14.65" customHeight="1">
      <c r="A67" s="123" t="s">
        <v>2</v>
      </c>
      <c r="B67" s="126" t="s">
        <v>3</v>
      </c>
      <c r="C67" s="129" t="s">
        <v>4</v>
      </c>
      <c r="D67" s="146" t="s">
        <v>5</v>
      </c>
      <c r="E67" s="147"/>
      <c r="F67" s="132" t="s">
        <v>6</v>
      </c>
    </row>
    <row r="68" spans="1:9" ht="24.95" customHeight="1">
      <c r="A68" s="124"/>
      <c r="B68" s="136"/>
      <c r="C68" s="130"/>
      <c r="D68" s="39" t="s">
        <v>7</v>
      </c>
      <c r="E68" s="129" t="s">
        <v>8</v>
      </c>
      <c r="F68" s="133"/>
    </row>
    <row r="69" spans="1:9" ht="24.95" customHeight="1">
      <c r="A69" s="124"/>
      <c r="B69" s="136"/>
      <c r="C69" s="131"/>
      <c r="D69" s="51" t="s">
        <v>9</v>
      </c>
      <c r="E69" s="130"/>
      <c r="F69" s="133"/>
    </row>
    <row r="70" spans="1:9" ht="17.649999999999999" customHeight="1">
      <c r="A70" s="135" t="s">
        <v>10</v>
      </c>
      <c r="B70" s="135"/>
      <c r="C70" s="135"/>
      <c r="D70" s="135"/>
      <c r="E70" s="135"/>
      <c r="F70" s="135"/>
    </row>
    <row r="71" spans="1:9" ht="17.649999999999999" customHeight="1">
      <c r="A71" s="47">
        <v>1</v>
      </c>
      <c r="B71" s="13" t="s">
        <v>23</v>
      </c>
      <c r="C71" s="4">
        <v>2</v>
      </c>
      <c r="D71" s="4">
        <v>2</v>
      </c>
      <c r="E71" s="12">
        <v>0.8</v>
      </c>
      <c r="F71" s="27">
        <v>0</v>
      </c>
      <c r="H71" s="5"/>
      <c r="I71" s="2"/>
    </row>
    <row r="72" spans="1:9" ht="17.649999999999999" customHeight="1">
      <c r="A72" s="47">
        <v>2</v>
      </c>
      <c r="B72" s="13" t="s">
        <v>76</v>
      </c>
      <c r="C72" s="4">
        <v>5</v>
      </c>
      <c r="D72" s="4">
        <v>5</v>
      </c>
      <c r="E72" s="17">
        <v>2</v>
      </c>
      <c r="F72" s="27">
        <v>0</v>
      </c>
      <c r="H72" s="5"/>
      <c r="I72" s="2"/>
    </row>
    <row r="73" spans="1:9" ht="17.649999999999999" customHeight="1">
      <c r="A73" s="47">
        <v>3</v>
      </c>
      <c r="B73" s="13" t="s">
        <v>32</v>
      </c>
      <c r="C73" s="4">
        <v>4</v>
      </c>
      <c r="D73" s="4">
        <v>4</v>
      </c>
      <c r="E73" s="17">
        <v>1.4</v>
      </c>
      <c r="F73" s="52">
        <v>4</v>
      </c>
      <c r="H73" s="5"/>
      <c r="I73" s="2"/>
    </row>
    <row r="74" spans="1:9" ht="17.649999999999999" customHeight="1">
      <c r="A74" s="47">
        <v>4</v>
      </c>
      <c r="B74" s="28" t="s">
        <v>33</v>
      </c>
      <c r="C74" s="4">
        <v>3</v>
      </c>
      <c r="D74" s="4">
        <v>3</v>
      </c>
      <c r="E74" s="17">
        <v>1.4</v>
      </c>
      <c r="F74" s="27">
        <v>3</v>
      </c>
      <c r="H74" s="2"/>
      <c r="I74" s="2"/>
    </row>
    <row r="75" spans="1:9" ht="17.649999999999999" customHeight="1">
      <c r="A75" s="47">
        <v>5</v>
      </c>
      <c r="B75" s="13" t="s">
        <v>77</v>
      </c>
      <c r="C75" s="4">
        <v>5</v>
      </c>
      <c r="D75" s="4">
        <v>5</v>
      </c>
      <c r="E75" s="17">
        <v>2</v>
      </c>
      <c r="F75" s="27">
        <v>5</v>
      </c>
      <c r="H75" s="2"/>
      <c r="I75" s="2"/>
    </row>
    <row r="76" spans="1:9" ht="17.649999999999999" customHeight="1">
      <c r="A76" s="47">
        <v>6</v>
      </c>
      <c r="B76" s="13" t="s">
        <v>78</v>
      </c>
      <c r="C76" s="4">
        <v>3</v>
      </c>
      <c r="D76" s="4">
        <v>3</v>
      </c>
      <c r="E76" s="17">
        <v>1.4</v>
      </c>
      <c r="F76" s="27">
        <v>3</v>
      </c>
      <c r="H76" s="10"/>
      <c r="I76" s="2"/>
    </row>
    <row r="77" spans="1:9" ht="17.649999999999999" customHeight="1">
      <c r="A77" s="47">
        <v>7</v>
      </c>
      <c r="B77" s="13" t="s">
        <v>79</v>
      </c>
      <c r="C77" s="4">
        <v>2</v>
      </c>
      <c r="D77" s="4">
        <v>2</v>
      </c>
      <c r="E77" s="17">
        <v>0.9</v>
      </c>
      <c r="F77" s="27">
        <v>2</v>
      </c>
      <c r="H77" s="2"/>
      <c r="I77" s="2"/>
    </row>
    <row r="78" spans="1:9" ht="17.649999999999999" customHeight="1">
      <c r="A78" s="47">
        <v>8</v>
      </c>
      <c r="B78" s="15" t="s">
        <v>80</v>
      </c>
      <c r="C78" s="4">
        <v>3</v>
      </c>
      <c r="D78" s="4">
        <v>3</v>
      </c>
      <c r="E78" s="17">
        <v>1.5</v>
      </c>
      <c r="F78" s="27">
        <v>3</v>
      </c>
      <c r="H78" s="2"/>
      <c r="I78" s="2"/>
    </row>
    <row r="79" spans="1:9" ht="21.75" customHeight="1">
      <c r="A79" s="47">
        <v>9</v>
      </c>
      <c r="B79" s="28" t="s">
        <v>81</v>
      </c>
      <c r="C79" s="14">
        <v>3</v>
      </c>
      <c r="D79" s="14">
        <v>3</v>
      </c>
      <c r="E79" s="53">
        <v>1.3</v>
      </c>
      <c r="F79" s="27">
        <v>3</v>
      </c>
      <c r="H79" s="10"/>
      <c r="I79" s="2"/>
    </row>
    <row r="80" spans="1:9" s="21" customFormat="1">
      <c r="A80" s="29" t="s">
        <v>16</v>
      </c>
      <c r="B80" s="30" t="s">
        <v>17</v>
      </c>
      <c r="C80" s="33">
        <f>SUM(C71:C79)</f>
        <v>30</v>
      </c>
      <c r="D80" s="33">
        <f t="shared" ref="D80:F80" si="9">SUM(D71:D79)</f>
        <v>30</v>
      </c>
      <c r="E80" s="33">
        <f t="shared" si="9"/>
        <v>12.700000000000001</v>
      </c>
      <c r="F80" s="42">
        <f t="shared" si="9"/>
        <v>23</v>
      </c>
      <c r="G80" s="117"/>
    </row>
    <row r="81" spans="1:10">
      <c r="A81" s="135" t="s">
        <v>18</v>
      </c>
      <c r="B81" s="135"/>
      <c r="C81" s="135"/>
      <c r="D81" s="135"/>
      <c r="E81" s="135"/>
      <c r="F81" s="135"/>
    </row>
    <row r="82" spans="1:10">
      <c r="A82" s="19"/>
      <c r="B82" s="54"/>
      <c r="C82" s="7">
        <v>0</v>
      </c>
      <c r="D82" s="9">
        <v>0</v>
      </c>
      <c r="E82" s="7">
        <v>0</v>
      </c>
      <c r="F82" s="8">
        <v>0</v>
      </c>
    </row>
    <row r="83" spans="1:10" s="21" customFormat="1" ht="15">
      <c r="A83" s="29" t="s">
        <v>19</v>
      </c>
      <c r="B83" s="30" t="s">
        <v>120</v>
      </c>
      <c r="C83" s="33">
        <f>SUM(C82:C82)</f>
        <v>0</v>
      </c>
      <c r="D83" s="34">
        <f t="shared" ref="D83:F83" si="10">SUM(D82:D82)</f>
        <v>0</v>
      </c>
      <c r="E83" s="33">
        <f t="shared" si="10"/>
        <v>0</v>
      </c>
      <c r="F83" s="42">
        <f t="shared" si="10"/>
        <v>0</v>
      </c>
      <c r="G83" s="117"/>
    </row>
    <row r="84" spans="1:10" s="21" customFormat="1">
      <c r="A84" s="35" t="s">
        <v>20</v>
      </c>
      <c r="B84" s="55" t="s">
        <v>21</v>
      </c>
      <c r="C84" s="37">
        <f>SUM(C80+C83)</f>
        <v>30</v>
      </c>
      <c r="D84" s="37">
        <f t="shared" ref="D84:F84" si="11">SUM(D80+D83)</f>
        <v>30</v>
      </c>
      <c r="E84" s="37">
        <f t="shared" si="11"/>
        <v>12.700000000000001</v>
      </c>
      <c r="F84" s="38">
        <f t="shared" si="11"/>
        <v>23</v>
      </c>
      <c r="G84" s="117"/>
    </row>
    <row r="85" spans="1:10" s="21" customFormat="1">
      <c r="A85" s="49"/>
      <c r="B85" s="22"/>
      <c r="C85" s="43"/>
      <c r="D85" s="43"/>
      <c r="E85" s="43"/>
      <c r="F85" s="43"/>
      <c r="G85" s="117"/>
    </row>
    <row r="86" spans="1:10" s="21" customFormat="1" ht="15" customHeight="1">
      <c r="A86" s="22"/>
      <c r="B86" s="22"/>
      <c r="C86" s="20"/>
      <c r="D86" s="23"/>
      <c r="E86" s="20"/>
      <c r="F86" s="20" t="s">
        <v>34</v>
      </c>
      <c r="G86" s="117"/>
    </row>
    <row r="87" spans="1:10" ht="14.65" customHeight="1">
      <c r="A87" s="123" t="s">
        <v>2</v>
      </c>
      <c r="B87" s="126" t="s">
        <v>3</v>
      </c>
      <c r="C87" s="129" t="s">
        <v>4</v>
      </c>
      <c r="D87" s="146" t="s">
        <v>5</v>
      </c>
      <c r="E87" s="147"/>
      <c r="F87" s="132" t="s">
        <v>6</v>
      </c>
    </row>
    <row r="88" spans="1:10" ht="24.95" customHeight="1">
      <c r="A88" s="124"/>
      <c r="B88" s="136"/>
      <c r="C88" s="130"/>
      <c r="D88" s="39" t="s">
        <v>7</v>
      </c>
      <c r="E88" s="129" t="s">
        <v>8</v>
      </c>
      <c r="F88" s="133"/>
    </row>
    <row r="89" spans="1:10" ht="24.95" customHeight="1">
      <c r="A89" s="124"/>
      <c r="B89" s="136"/>
      <c r="C89" s="131"/>
      <c r="D89" s="51" t="s">
        <v>9</v>
      </c>
      <c r="E89" s="130"/>
      <c r="F89" s="133"/>
    </row>
    <row r="90" spans="1:10" ht="17.649999999999999" customHeight="1">
      <c r="A90" s="135" t="s">
        <v>10</v>
      </c>
      <c r="B90" s="135"/>
      <c r="C90" s="135"/>
      <c r="D90" s="135"/>
      <c r="E90" s="135"/>
      <c r="F90" s="135"/>
      <c r="H90" s="2"/>
      <c r="I90" s="2"/>
      <c r="J90" s="2"/>
    </row>
    <row r="91" spans="1:10" ht="17.649999999999999" customHeight="1">
      <c r="A91" s="47">
        <v>1</v>
      </c>
      <c r="B91" s="13" t="s">
        <v>23</v>
      </c>
      <c r="C91" s="3">
        <v>2</v>
      </c>
      <c r="D91" s="3">
        <v>2</v>
      </c>
      <c r="E91" s="12">
        <v>0.8</v>
      </c>
      <c r="F91" s="56">
        <v>0</v>
      </c>
      <c r="H91" s="5"/>
      <c r="I91" s="2"/>
      <c r="J91" s="2"/>
    </row>
    <row r="92" spans="1:10" ht="17.649999999999999" customHeight="1">
      <c r="A92" s="26">
        <v>2</v>
      </c>
      <c r="B92" s="13" t="s">
        <v>35</v>
      </c>
      <c r="C92" s="3">
        <v>3</v>
      </c>
      <c r="D92" s="3">
        <v>3</v>
      </c>
      <c r="E92" s="17">
        <v>1.4</v>
      </c>
      <c r="F92" s="27">
        <v>3</v>
      </c>
      <c r="H92" s="5"/>
      <c r="I92" s="2"/>
      <c r="J92" s="2"/>
    </row>
    <row r="93" spans="1:10" ht="17.649999999999999" customHeight="1">
      <c r="A93" s="26">
        <v>3</v>
      </c>
      <c r="B93" s="28" t="s">
        <v>82</v>
      </c>
      <c r="C93" s="14">
        <v>4</v>
      </c>
      <c r="D93" s="14">
        <v>4</v>
      </c>
      <c r="E93" s="17">
        <v>1.5</v>
      </c>
      <c r="F93" s="27">
        <v>4</v>
      </c>
      <c r="H93" s="5"/>
      <c r="I93" s="2"/>
      <c r="J93" s="2"/>
    </row>
    <row r="94" spans="1:10" ht="17.649999999999999" customHeight="1">
      <c r="A94" s="26">
        <v>4</v>
      </c>
      <c r="B94" s="13" t="s">
        <v>83</v>
      </c>
      <c r="C94" s="3">
        <v>2</v>
      </c>
      <c r="D94" s="3">
        <v>2</v>
      </c>
      <c r="E94" s="17">
        <v>1</v>
      </c>
      <c r="F94" s="27">
        <v>2</v>
      </c>
      <c r="H94" s="5"/>
      <c r="I94" s="2"/>
      <c r="J94" s="2"/>
    </row>
    <row r="95" spans="1:10" s="21" customFormat="1">
      <c r="A95" s="29" t="s">
        <v>16</v>
      </c>
      <c r="B95" s="30" t="s">
        <v>17</v>
      </c>
      <c r="C95" s="33">
        <f>SUM(C91:C94)</f>
        <v>11</v>
      </c>
      <c r="D95" s="33">
        <f t="shared" ref="D95:F95" si="12">SUM(D91:D94)</f>
        <v>11</v>
      </c>
      <c r="E95" s="33">
        <f t="shared" si="12"/>
        <v>4.7</v>
      </c>
      <c r="F95" s="42">
        <f t="shared" si="12"/>
        <v>9</v>
      </c>
      <c r="G95" s="117"/>
    </row>
    <row r="96" spans="1:10">
      <c r="A96" s="135" t="s">
        <v>18</v>
      </c>
      <c r="B96" s="135"/>
      <c r="C96" s="135"/>
      <c r="D96" s="135"/>
      <c r="E96" s="135"/>
      <c r="F96" s="135"/>
    </row>
    <row r="97" spans="1:10">
      <c r="A97" s="57" t="s">
        <v>36</v>
      </c>
      <c r="B97" s="58" t="s">
        <v>88</v>
      </c>
      <c r="C97" s="12">
        <f>C113</f>
        <v>19</v>
      </c>
      <c r="D97" s="59">
        <f t="shared" ref="D97:F97" si="13">D113</f>
        <v>19</v>
      </c>
      <c r="E97" s="60">
        <f t="shared" si="13"/>
        <v>7.5</v>
      </c>
      <c r="F97" s="59">
        <f t="shared" si="13"/>
        <v>19</v>
      </c>
    </row>
    <row r="98" spans="1:10">
      <c r="A98" s="61" t="s">
        <v>37</v>
      </c>
      <c r="B98" s="62" t="s">
        <v>89</v>
      </c>
      <c r="C98" s="53">
        <f>C119</f>
        <v>19</v>
      </c>
      <c r="D98" s="63">
        <f t="shared" ref="D98:F98" si="14">D119</f>
        <v>19</v>
      </c>
      <c r="E98" s="64">
        <f t="shared" si="14"/>
        <v>7</v>
      </c>
      <c r="F98" s="63">
        <f t="shared" si="14"/>
        <v>15</v>
      </c>
    </row>
    <row r="99" spans="1:10">
      <c r="A99" s="47"/>
      <c r="B99" s="47"/>
      <c r="C99" s="2"/>
      <c r="D99" s="2"/>
      <c r="E99" s="2"/>
      <c r="F99" s="2"/>
    </row>
    <row r="100" spans="1:10" s="21" customFormat="1" ht="15">
      <c r="A100" s="65" t="s">
        <v>19</v>
      </c>
      <c r="B100" s="66" t="s">
        <v>121</v>
      </c>
      <c r="C100" s="67">
        <f>C97</f>
        <v>19</v>
      </c>
      <c r="D100" s="68">
        <f t="shared" ref="D100:F101" si="15">D97</f>
        <v>19</v>
      </c>
      <c r="E100" s="67">
        <f t="shared" si="15"/>
        <v>7.5</v>
      </c>
      <c r="F100" s="68">
        <f t="shared" si="15"/>
        <v>19</v>
      </c>
      <c r="G100" s="117"/>
    </row>
    <row r="101" spans="1:10" s="21" customFormat="1" ht="15">
      <c r="A101" s="35" t="s">
        <v>19</v>
      </c>
      <c r="B101" s="55" t="s">
        <v>122</v>
      </c>
      <c r="C101" s="37">
        <f>C98</f>
        <v>19</v>
      </c>
      <c r="D101" s="69">
        <f t="shared" si="15"/>
        <v>19</v>
      </c>
      <c r="E101" s="37">
        <f t="shared" si="15"/>
        <v>7</v>
      </c>
      <c r="F101" s="69">
        <f t="shared" si="15"/>
        <v>15</v>
      </c>
      <c r="G101" s="117"/>
    </row>
    <row r="102" spans="1:10" s="21" customFormat="1">
      <c r="A102" s="49" t="s">
        <v>20</v>
      </c>
      <c r="B102" s="50" t="s">
        <v>84</v>
      </c>
      <c r="C102" s="45">
        <f>SUM(C95+C100)</f>
        <v>30</v>
      </c>
      <c r="D102" s="45">
        <f t="shared" ref="D102:F102" si="16">SUM(D95+D100)</f>
        <v>30</v>
      </c>
      <c r="E102" s="45">
        <f t="shared" si="16"/>
        <v>12.2</v>
      </c>
      <c r="F102" s="46">
        <f t="shared" si="16"/>
        <v>28</v>
      </c>
      <c r="G102" s="117"/>
    </row>
    <row r="103" spans="1:10" s="21" customFormat="1">
      <c r="A103" s="35" t="s">
        <v>20</v>
      </c>
      <c r="B103" s="55" t="s">
        <v>85</v>
      </c>
      <c r="C103" s="37">
        <f>SUM(C95+C101)</f>
        <v>30</v>
      </c>
      <c r="D103" s="37">
        <f t="shared" ref="D103:F103" si="17">SUM(D95+D101)</f>
        <v>30</v>
      </c>
      <c r="E103" s="37">
        <f t="shared" si="17"/>
        <v>11.7</v>
      </c>
      <c r="F103" s="38">
        <f t="shared" si="17"/>
        <v>24</v>
      </c>
      <c r="G103" s="117"/>
    </row>
    <row r="104" spans="1:10" s="21" customFormat="1">
      <c r="A104" s="49"/>
      <c r="B104" s="22"/>
      <c r="C104" s="43"/>
      <c r="D104" s="43"/>
      <c r="E104" s="43"/>
      <c r="F104" s="43"/>
      <c r="G104" s="117"/>
    </row>
    <row r="105" spans="1:10" s="21" customFormat="1">
      <c r="A105" s="123" t="s">
        <v>2</v>
      </c>
      <c r="B105" s="126" t="s">
        <v>3</v>
      </c>
      <c r="C105" s="129" t="s">
        <v>4</v>
      </c>
      <c r="D105" s="146" t="s">
        <v>5</v>
      </c>
      <c r="E105" s="147"/>
      <c r="F105" s="132" t="s">
        <v>6</v>
      </c>
      <c r="G105" s="117"/>
    </row>
    <row r="106" spans="1:10" s="21" customFormat="1" ht="24.95" customHeight="1">
      <c r="A106" s="124"/>
      <c r="B106" s="136"/>
      <c r="C106" s="130"/>
      <c r="D106" s="39" t="s">
        <v>7</v>
      </c>
      <c r="E106" s="129" t="s">
        <v>8</v>
      </c>
      <c r="F106" s="133"/>
      <c r="G106" s="117"/>
    </row>
    <row r="107" spans="1:10" s="21" customFormat="1" ht="24.95" customHeight="1">
      <c r="A107" s="124"/>
      <c r="B107" s="136"/>
      <c r="C107" s="131"/>
      <c r="D107" s="51" t="s">
        <v>9</v>
      </c>
      <c r="E107" s="130"/>
      <c r="F107" s="133"/>
      <c r="G107" s="117"/>
    </row>
    <row r="108" spans="1:10" s="21" customFormat="1">
      <c r="A108" s="141" t="s">
        <v>86</v>
      </c>
      <c r="B108" s="141"/>
      <c r="C108" s="141"/>
      <c r="D108" s="141"/>
      <c r="E108" s="141"/>
      <c r="F108" s="141"/>
      <c r="G108" s="117"/>
    </row>
    <row r="109" spans="1:10" s="21" customFormat="1">
      <c r="A109" s="47">
        <v>1</v>
      </c>
      <c r="B109" s="70" t="s">
        <v>92</v>
      </c>
      <c r="C109" s="3">
        <v>5</v>
      </c>
      <c r="D109" s="3">
        <v>5</v>
      </c>
      <c r="E109" s="17">
        <v>2</v>
      </c>
      <c r="F109" s="56">
        <v>5</v>
      </c>
      <c r="G109" s="117"/>
      <c r="H109" s="5"/>
      <c r="I109" s="20"/>
      <c r="J109" s="20"/>
    </row>
    <row r="110" spans="1:10" s="21" customFormat="1">
      <c r="A110" s="47">
        <v>2</v>
      </c>
      <c r="B110" s="70" t="s">
        <v>93</v>
      </c>
      <c r="C110" s="3">
        <v>4</v>
      </c>
      <c r="D110" s="3">
        <v>4</v>
      </c>
      <c r="E110" s="17">
        <v>1.8</v>
      </c>
      <c r="F110" s="56">
        <v>4</v>
      </c>
      <c r="G110" s="117"/>
      <c r="H110" s="5"/>
      <c r="I110" s="20"/>
      <c r="J110" s="20"/>
    </row>
    <row r="111" spans="1:10" s="21" customFormat="1">
      <c r="A111" s="47">
        <v>3</v>
      </c>
      <c r="B111" s="70" t="s">
        <v>94</v>
      </c>
      <c r="C111" s="3">
        <v>4</v>
      </c>
      <c r="D111" s="3">
        <v>4</v>
      </c>
      <c r="E111" s="17">
        <v>1.6</v>
      </c>
      <c r="F111" s="56">
        <v>4</v>
      </c>
      <c r="G111" s="117"/>
      <c r="H111" s="5"/>
      <c r="I111" s="20"/>
      <c r="J111" s="20"/>
    </row>
    <row r="112" spans="1:10" s="21" customFormat="1">
      <c r="A112" s="47">
        <v>4</v>
      </c>
      <c r="B112" s="71" t="s">
        <v>95</v>
      </c>
      <c r="C112" s="3">
        <v>6</v>
      </c>
      <c r="D112" s="3">
        <v>6</v>
      </c>
      <c r="E112" s="17">
        <v>2.1</v>
      </c>
      <c r="F112" s="56">
        <v>6</v>
      </c>
      <c r="G112" s="117"/>
      <c r="H112" s="5"/>
      <c r="I112" s="20"/>
      <c r="J112" s="20"/>
    </row>
    <row r="113" spans="1:10" s="21" customFormat="1" ht="15">
      <c r="A113" s="29" t="s">
        <v>19</v>
      </c>
      <c r="B113" s="30" t="s">
        <v>120</v>
      </c>
      <c r="C113" s="33">
        <f>SUM(C109:C112)</f>
        <v>19</v>
      </c>
      <c r="D113" s="33">
        <f t="shared" ref="D113:F113" si="18">SUM(D109:D112)</f>
        <v>19</v>
      </c>
      <c r="E113" s="33">
        <f t="shared" si="18"/>
        <v>7.5</v>
      </c>
      <c r="F113" s="42">
        <f t="shared" si="18"/>
        <v>19</v>
      </c>
      <c r="G113" s="117"/>
      <c r="H113" s="5"/>
      <c r="I113" s="20"/>
      <c r="J113" s="20"/>
    </row>
    <row r="114" spans="1:10" s="21" customFormat="1">
      <c r="A114" s="141" t="s">
        <v>87</v>
      </c>
      <c r="B114" s="141"/>
      <c r="C114" s="141"/>
      <c r="D114" s="141"/>
      <c r="E114" s="141"/>
      <c r="F114" s="141"/>
      <c r="G114" s="117"/>
      <c r="H114" s="20"/>
      <c r="I114" s="20"/>
      <c r="J114" s="20"/>
    </row>
    <row r="115" spans="1:10" s="21" customFormat="1">
      <c r="A115" s="47">
        <v>1</v>
      </c>
      <c r="B115" s="71" t="s">
        <v>96</v>
      </c>
      <c r="C115" s="3">
        <v>4</v>
      </c>
      <c r="D115" s="3">
        <v>4</v>
      </c>
      <c r="E115" s="17">
        <v>1.4</v>
      </c>
      <c r="F115" s="56">
        <v>0</v>
      </c>
      <c r="G115" s="117"/>
      <c r="H115" s="10"/>
      <c r="I115" s="20"/>
      <c r="J115" s="20"/>
    </row>
    <row r="116" spans="1:10" s="21" customFormat="1">
      <c r="A116" s="47">
        <v>2</v>
      </c>
      <c r="B116" s="72" t="s">
        <v>97</v>
      </c>
      <c r="C116" s="3">
        <v>5</v>
      </c>
      <c r="D116" s="3">
        <v>5</v>
      </c>
      <c r="E116" s="17">
        <v>1.8</v>
      </c>
      <c r="F116" s="56">
        <v>5</v>
      </c>
      <c r="G116" s="117"/>
      <c r="H116" s="2"/>
      <c r="I116" s="20"/>
      <c r="J116" s="20"/>
    </row>
    <row r="117" spans="1:10" s="21" customFormat="1">
      <c r="A117" s="47">
        <v>3</v>
      </c>
      <c r="B117" s="70" t="s">
        <v>98</v>
      </c>
      <c r="C117" s="3">
        <v>4</v>
      </c>
      <c r="D117" s="3">
        <v>4</v>
      </c>
      <c r="E117" s="17">
        <v>1.7</v>
      </c>
      <c r="F117" s="56">
        <v>4</v>
      </c>
      <c r="G117" s="117"/>
      <c r="H117" s="2"/>
      <c r="I117" s="20"/>
      <c r="J117" s="20"/>
    </row>
    <row r="118" spans="1:10" s="21" customFormat="1">
      <c r="A118" s="47">
        <v>4</v>
      </c>
      <c r="B118" s="71" t="s">
        <v>99</v>
      </c>
      <c r="C118" s="3">
        <v>6</v>
      </c>
      <c r="D118" s="3">
        <v>6</v>
      </c>
      <c r="E118" s="17">
        <v>2.1</v>
      </c>
      <c r="F118" s="56">
        <v>6</v>
      </c>
      <c r="G118" s="117"/>
      <c r="H118" s="2"/>
      <c r="I118" s="20"/>
      <c r="J118" s="20"/>
    </row>
    <row r="119" spans="1:10" s="21" customFormat="1" ht="15">
      <c r="A119" s="29" t="s">
        <v>19</v>
      </c>
      <c r="B119" s="30" t="s">
        <v>120</v>
      </c>
      <c r="C119" s="33">
        <f>SUM(C115:C118)</f>
        <v>19</v>
      </c>
      <c r="D119" s="33">
        <f t="shared" ref="D119:F119" si="19">SUM(D115:D118)</f>
        <v>19</v>
      </c>
      <c r="E119" s="33">
        <f t="shared" si="19"/>
        <v>7</v>
      </c>
      <c r="F119" s="42">
        <f t="shared" si="19"/>
        <v>15</v>
      </c>
      <c r="G119" s="117"/>
    </row>
    <row r="120" spans="1:10" s="21" customFormat="1">
      <c r="A120" s="49"/>
      <c r="B120" s="22"/>
      <c r="C120" s="43"/>
      <c r="D120" s="43"/>
      <c r="E120" s="43"/>
      <c r="F120" s="43"/>
      <c r="G120" s="117"/>
    </row>
    <row r="121" spans="1:10" s="21" customFormat="1" ht="15" customHeight="1">
      <c r="A121" s="22"/>
      <c r="B121" s="22"/>
      <c r="C121" s="20"/>
      <c r="D121" s="23"/>
      <c r="E121" s="20"/>
      <c r="F121" s="20" t="s">
        <v>38</v>
      </c>
      <c r="G121" s="117"/>
    </row>
    <row r="122" spans="1:10" ht="14.65" customHeight="1">
      <c r="A122" s="123" t="s">
        <v>2</v>
      </c>
      <c r="B122" s="126" t="s">
        <v>3</v>
      </c>
      <c r="C122" s="129" t="s">
        <v>4</v>
      </c>
      <c r="D122" s="146" t="s">
        <v>5</v>
      </c>
      <c r="E122" s="147"/>
      <c r="F122" s="132" t="s">
        <v>6</v>
      </c>
    </row>
    <row r="123" spans="1:10" ht="24.95" customHeight="1">
      <c r="A123" s="124"/>
      <c r="B123" s="136"/>
      <c r="C123" s="130"/>
      <c r="D123" s="39" t="s">
        <v>7</v>
      </c>
      <c r="E123" s="129" t="s">
        <v>8</v>
      </c>
      <c r="F123" s="133"/>
    </row>
    <row r="124" spans="1:10" ht="24.95" customHeight="1">
      <c r="A124" s="124"/>
      <c r="B124" s="136"/>
      <c r="C124" s="131"/>
      <c r="D124" s="51" t="s">
        <v>9</v>
      </c>
      <c r="E124" s="131"/>
      <c r="F124" s="133"/>
    </row>
    <row r="125" spans="1:10" ht="17.649999999999999" customHeight="1">
      <c r="A125" s="135" t="s">
        <v>10</v>
      </c>
      <c r="B125" s="135"/>
      <c r="C125" s="135"/>
      <c r="D125" s="135"/>
      <c r="E125" s="135"/>
      <c r="F125" s="135"/>
    </row>
    <row r="126" spans="1:10" ht="17.649999999999999" customHeight="1">
      <c r="A126" s="73">
        <v>1</v>
      </c>
      <c r="B126" s="74" t="s">
        <v>100</v>
      </c>
      <c r="C126" s="17">
        <v>5</v>
      </c>
      <c r="D126" s="17">
        <v>5</v>
      </c>
      <c r="E126" s="17">
        <v>1.8</v>
      </c>
      <c r="F126" s="27">
        <v>5</v>
      </c>
    </row>
    <row r="127" spans="1:10" ht="17.649999999999999" customHeight="1">
      <c r="A127" s="73">
        <v>2</v>
      </c>
      <c r="B127" s="13" t="s">
        <v>39</v>
      </c>
      <c r="C127" s="17">
        <v>1</v>
      </c>
      <c r="D127" s="17">
        <v>1</v>
      </c>
      <c r="E127" s="27">
        <v>0.5</v>
      </c>
      <c r="F127" s="27">
        <v>1</v>
      </c>
    </row>
    <row r="128" spans="1:10" s="21" customFormat="1">
      <c r="A128" s="29" t="s">
        <v>16</v>
      </c>
      <c r="B128" s="30" t="s">
        <v>17</v>
      </c>
      <c r="C128" s="34">
        <f>SUM(C126:C127)</f>
        <v>6</v>
      </c>
      <c r="D128" s="34">
        <f>SUM(D126:D127)</f>
        <v>6</v>
      </c>
      <c r="E128" s="34">
        <f>SUM(E126:E127)</f>
        <v>2.2999999999999998</v>
      </c>
      <c r="F128" s="34">
        <f>SUM(F126:F127)</f>
        <v>6</v>
      </c>
      <c r="G128" s="117"/>
    </row>
    <row r="129" spans="1:8">
      <c r="A129" s="135" t="s">
        <v>18</v>
      </c>
      <c r="B129" s="123"/>
      <c r="C129" s="123"/>
      <c r="D129" s="123"/>
      <c r="E129" s="123"/>
      <c r="F129" s="123"/>
    </row>
    <row r="130" spans="1:8">
      <c r="A130" s="110">
        <v>1</v>
      </c>
      <c r="B130" s="114" t="s">
        <v>41</v>
      </c>
      <c r="C130" s="113">
        <v>5</v>
      </c>
      <c r="D130" s="112">
        <v>5</v>
      </c>
      <c r="E130" s="12">
        <v>3.2</v>
      </c>
      <c r="F130" s="60">
        <v>0</v>
      </c>
    </row>
    <row r="131" spans="1:8">
      <c r="A131" s="47" t="s">
        <v>126</v>
      </c>
      <c r="B131" s="115" t="s">
        <v>88</v>
      </c>
      <c r="C131" s="17">
        <f t="shared" ref="C131:F131" si="20">C148</f>
        <v>19</v>
      </c>
      <c r="D131" s="56">
        <f t="shared" si="20"/>
        <v>19</v>
      </c>
      <c r="E131" s="17">
        <f t="shared" si="20"/>
        <v>7.4</v>
      </c>
      <c r="F131" s="56">
        <f t="shared" si="20"/>
        <v>19</v>
      </c>
    </row>
    <row r="132" spans="1:8">
      <c r="A132" s="61" t="s">
        <v>127</v>
      </c>
      <c r="B132" s="62" t="s">
        <v>89</v>
      </c>
      <c r="C132" s="53">
        <f t="shared" ref="C132:F132" si="21">C155</f>
        <v>19</v>
      </c>
      <c r="D132" s="53">
        <f t="shared" si="21"/>
        <v>19</v>
      </c>
      <c r="E132" s="53">
        <f t="shared" si="21"/>
        <v>7.1999999999999993</v>
      </c>
      <c r="F132" s="63">
        <f t="shared" si="21"/>
        <v>14</v>
      </c>
    </row>
    <row r="133" spans="1:8">
      <c r="A133" s="47" t="s">
        <v>40</v>
      </c>
      <c r="B133" s="47"/>
      <c r="C133" s="2"/>
      <c r="D133" s="2"/>
      <c r="E133" s="2"/>
      <c r="F133" s="2"/>
    </row>
    <row r="134" spans="1:8" s="21" customFormat="1" ht="15">
      <c r="A134" s="65" t="s">
        <v>19</v>
      </c>
      <c r="B134" s="66" t="s">
        <v>121</v>
      </c>
      <c r="C134" s="67">
        <f>C131+C130</f>
        <v>24</v>
      </c>
      <c r="D134" s="67">
        <f t="shared" ref="D134:F134" si="22">D131+D130</f>
        <v>24</v>
      </c>
      <c r="E134" s="67">
        <f t="shared" si="22"/>
        <v>10.600000000000001</v>
      </c>
      <c r="F134" s="75">
        <f t="shared" si="22"/>
        <v>19</v>
      </c>
      <c r="G134" s="117"/>
    </row>
    <row r="135" spans="1:8" s="21" customFormat="1" ht="17.25" customHeight="1">
      <c r="A135" s="35" t="s">
        <v>19</v>
      </c>
      <c r="B135" s="55" t="s">
        <v>122</v>
      </c>
      <c r="C135" s="37">
        <f>C132+C130</f>
        <v>24</v>
      </c>
      <c r="D135" s="37">
        <f t="shared" ref="D135:F135" si="23">D132+D130</f>
        <v>24</v>
      </c>
      <c r="E135" s="37">
        <f t="shared" si="23"/>
        <v>10.399999999999999</v>
      </c>
      <c r="F135" s="38">
        <f t="shared" si="23"/>
        <v>14</v>
      </c>
      <c r="G135" s="117"/>
    </row>
    <row r="136" spans="1:8" s="21" customFormat="1">
      <c r="A136" s="49" t="s">
        <v>20</v>
      </c>
      <c r="B136" s="50" t="s">
        <v>84</v>
      </c>
      <c r="C136" s="45">
        <f>SUM(C128+C134)</f>
        <v>30</v>
      </c>
      <c r="D136" s="45">
        <f>SUM(D128+D134)</f>
        <v>30</v>
      </c>
      <c r="E136" s="45">
        <f>SUM(E128+E134)</f>
        <v>12.900000000000002</v>
      </c>
      <c r="F136" s="46">
        <f>SUM(F128+F134)</f>
        <v>25</v>
      </c>
      <c r="G136" s="117"/>
    </row>
    <row r="137" spans="1:8" s="21" customFormat="1">
      <c r="A137" s="35" t="s">
        <v>20</v>
      </c>
      <c r="B137" s="55" t="s">
        <v>85</v>
      </c>
      <c r="C137" s="37">
        <f>SUM(C128+C135)</f>
        <v>30</v>
      </c>
      <c r="D137" s="37">
        <f>SUM(D128+D135)</f>
        <v>30</v>
      </c>
      <c r="E137" s="37">
        <f>SUM(E128+E135)</f>
        <v>12.7</v>
      </c>
      <c r="F137" s="38">
        <f>SUM(F128+F135)</f>
        <v>20</v>
      </c>
      <c r="G137" s="117"/>
    </row>
    <row r="138" spans="1:8" s="21" customFormat="1">
      <c r="A138" s="49"/>
      <c r="B138" s="22"/>
      <c r="C138" s="43"/>
      <c r="D138" s="43"/>
      <c r="E138" s="43"/>
      <c r="F138" s="43"/>
      <c r="G138" s="117"/>
    </row>
    <row r="139" spans="1:8" s="21" customFormat="1">
      <c r="A139" s="142" t="s">
        <v>2</v>
      </c>
      <c r="B139" s="144" t="s">
        <v>3</v>
      </c>
      <c r="C139" s="129" t="s">
        <v>4</v>
      </c>
      <c r="D139" s="146" t="s">
        <v>5</v>
      </c>
      <c r="E139" s="147"/>
      <c r="F139" s="132" t="s">
        <v>6</v>
      </c>
      <c r="G139" s="117"/>
    </row>
    <row r="140" spans="1:8" s="21" customFormat="1" ht="24.95" customHeight="1">
      <c r="A140" s="143"/>
      <c r="B140" s="145"/>
      <c r="C140" s="130"/>
      <c r="D140" s="40" t="s">
        <v>7</v>
      </c>
      <c r="E140" s="129" t="s">
        <v>8</v>
      </c>
      <c r="F140" s="133"/>
      <c r="G140" s="117"/>
    </row>
    <row r="141" spans="1:8" s="21" customFormat="1" ht="24.95" customHeight="1">
      <c r="A141" s="143"/>
      <c r="B141" s="145"/>
      <c r="C141" s="130"/>
      <c r="D141" s="76" t="s">
        <v>9</v>
      </c>
      <c r="E141" s="130"/>
      <c r="F141" s="133"/>
      <c r="G141" s="117"/>
    </row>
    <row r="142" spans="1:8" s="21" customFormat="1">
      <c r="A142" s="141" t="s">
        <v>86</v>
      </c>
      <c r="B142" s="141"/>
      <c r="C142" s="141"/>
      <c r="D142" s="141"/>
      <c r="E142" s="141"/>
      <c r="F142" s="141"/>
      <c r="G142" s="117"/>
    </row>
    <row r="143" spans="1:8" s="21" customFormat="1">
      <c r="A143" s="26">
        <v>1</v>
      </c>
      <c r="B143" s="70" t="s">
        <v>101</v>
      </c>
      <c r="C143" s="3">
        <v>4</v>
      </c>
      <c r="D143" s="3">
        <v>4</v>
      </c>
      <c r="E143" s="17">
        <v>1.5</v>
      </c>
      <c r="F143" s="27">
        <v>4</v>
      </c>
      <c r="G143" s="117"/>
      <c r="H143" s="5"/>
    </row>
    <row r="144" spans="1:8" s="21" customFormat="1">
      <c r="A144" s="26">
        <v>2</v>
      </c>
      <c r="B144" s="70" t="s">
        <v>102</v>
      </c>
      <c r="C144" s="3">
        <v>4</v>
      </c>
      <c r="D144" s="3">
        <v>4</v>
      </c>
      <c r="E144" s="17">
        <v>1.5</v>
      </c>
      <c r="F144" s="27">
        <v>4</v>
      </c>
      <c r="G144" s="117"/>
      <c r="H144" s="5"/>
    </row>
    <row r="145" spans="1:8" s="21" customFormat="1">
      <c r="A145" s="26">
        <v>3</v>
      </c>
      <c r="B145" s="70" t="s">
        <v>103</v>
      </c>
      <c r="C145" s="3">
        <v>4</v>
      </c>
      <c r="D145" s="3">
        <v>4</v>
      </c>
      <c r="E145" s="17">
        <v>1.5</v>
      </c>
      <c r="F145" s="27">
        <v>4</v>
      </c>
      <c r="G145" s="117"/>
      <c r="H145" s="5"/>
    </row>
    <row r="146" spans="1:8" s="21" customFormat="1">
      <c r="A146" s="47">
        <v>4</v>
      </c>
      <c r="B146" s="15" t="s">
        <v>104</v>
      </c>
      <c r="C146" s="47">
        <v>4</v>
      </c>
      <c r="D146" s="3">
        <v>4</v>
      </c>
      <c r="E146" s="108">
        <v>1.5</v>
      </c>
      <c r="F146" s="27">
        <v>4</v>
      </c>
      <c r="G146" s="117"/>
      <c r="H146" s="5"/>
    </row>
    <row r="147" spans="1:8" s="21" customFormat="1">
      <c r="A147" s="47">
        <v>5</v>
      </c>
      <c r="B147" s="107" t="s">
        <v>105</v>
      </c>
      <c r="C147" s="111">
        <v>3</v>
      </c>
      <c r="D147" s="16">
        <v>3</v>
      </c>
      <c r="E147" s="64">
        <v>1.4</v>
      </c>
      <c r="F147" s="63">
        <v>3</v>
      </c>
      <c r="G147" s="117"/>
      <c r="H147" s="5"/>
    </row>
    <row r="148" spans="1:8" s="21" customFormat="1" ht="15">
      <c r="A148" s="77" t="s">
        <v>19</v>
      </c>
      <c r="B148" s="55" t="s">
        <v>120</v>
      </c>
      <c r="C148" s="37">
        <f>SUM(C143:C147)</f>
        <v>19</v>
      </c>
      <c r="D148" s="37">
        <f>SUM(D143:D147)</f>
        <v>19</v>
      </c>
      <c r="E148" s="37">
        <f>SUM(E143:E147)</f>
        <v>7.4</v>
      </c>
      <c r="F148" s="38">
        <f>SUM(F143:F147)</f>
        <v>19</v>
      </c>
      <c r="G148" s="117"/>
    </row>
    <row r="149" spans="1:8" s="21" customFormat="1">
      <c r="A149" s="141" t="s">
        <v>87</v>
      </c>
      <c r="B149" s="141"/>
      <c r="C149" s="141"/>
      <c r="D149" s="141"/>
      <c r="E149" s="141"/>
      <c r="F149" s="141"/>
      <c r="G149" s="117"/>
    </row>
    <row r="150" spans="1:8" s="21" customFormat="1">
      <c r="A150" s="26">
        <v>1</v>
      </c>
      <c r="B150" s="78" t="s">
        <v>106</v>
      </c>
      <c r="C150" s="3">
        <v>2</v>
      </c>
      <c r="D150" s="3">
        <v>2</v>
      </c>
      <c r="E150" s="17">
        <v>0.9</v>
      </c>
      <c r="F150" s="27">
        <v>2</v>
      </c>
      <c r="G150" s="117"/>
      <c r="H150" s="6"/>
    </row>
    <row r="151" spans="1:8" s="21" customFormat="1">
      <c r="A151" s="26">
        <v>2</v>
      </c>
      <c r="B151" s="72" t="s">
        <v>107</v>
      </c>
      <c r="C151" s="3">
        <v>4</v>
      </c>
      <c r="D151" s="3">
        <v>4</v>
      </c>
      <c r="E151" s="17">
        <v>1.4</v>
      </c>
      <c r="F151" s="27">
        <v>4</v>
      </c>
      <c r="G151" s="117"/>
      <c r="H151" s="5"/>
    </row>
    <row r="152" spans="1:8" s="21" customFormat="1">
      <c r="A152" s="26">
        <v>3</v>
      </c>
      <c r="B152" s="79" t="s">
        <v>108</v>
      </c>
      <c r="C152" s="3">
        <v>4</v>
      </c>
      <c r="D152" s="3">
        <v>4</v>
      </c>
      <c r="E152" s="17">
        <v>1.5</v>
      </c>
      <c r="F152" s="27">
        <v>4</v>
      </c>
      <c r="G152" s="117"/>
      <c r="H152" s="6"/>
    </row>
    <row r="153" spans="1:8" s="21" customFormat="1">
      <c r="A153" s="26">
        <v>4</v>
      </c>
      <c r="B153" s="80" t="s">
        <v>109</v>
      </c>
      <c r="C153" s="3">
        <v>4</v>
      </c>
      <c r="D153" s="3">
        <v>4</v>
      </c>
      <c r="E153" s="17">
        <v>1.4</v>
      </c>
      <c r="F153" s="27">
        <v>4</v>
      </c>
      <c r="G153" s="117"/>
      <c r="H153" s="5"/>
    </row>
    <row r="154" spans="1:8" s="21" customFormat="1">
      <c r="A154" s="26">
        <v>5</v>
      </c>
      <c r="B154" s="70" t="s">
        <v>110</v>
      </c>
      <c r="C154" s="3">
        <v>5</v>
      </c>
      <c r="D154" s="3">
        <v>5</v>
      </c>
      <c r="E154" s="17">
        <v>2</v>
      </c>
      <c r="F154" s="27">
        <v>0</v>
      </c>
      <c r="G154" s="117"/>
      <c r="H154" s="5"/>
    </row>
    <row r="155" spans="1:8" s="21" customFormat="1" ht="15">
      <c r="A155" s="29" t="s">
        <v>19</v>
      </c>
      <c r="B155" s="81" t="s">
        <v>120</v>
      </c>
      <c r="C155" s="33">
        <f>SUM(C150:C154)</f>
        <v>19</v>
      </c>
      <c r="D155" s="33">
        <f>SUM(D150:D154)</f>
        <v>19</v>
      </c>
      <c r="E155" s="33">
        <f>SUM(E150:E154)</f>
        <v>7.1999999999999993</v>
      </c>
      <c r="F155" s="42">
        <f>SUM(F150:F154)</f>
        <v>14</v>
      </c>
      <c r="G155" s="117"/>
    </row>
    <row r="156" spans="1:8" s="21" customFormat="1">
      <c r="A156" s="49"/>
      <c r="B156" s="22"/>
      <c r="C156" s="43"/>
      <c r="D156" s="43"/>
      <c r="E156" s="43"/>
      <c r="F156" s="43"/>
      <c r="G156" s="117"/>
    </row>
    <row r="157" spans="1:8" s="21" customFormat="1" ht="15" customHeight="1">
      <c r="A157" s="22"/>
      <c r="B157" s="22"/>
      <c r="C157" s="20"/>
      <c r="D157" s="23"/>
      <c r="E157" s="20"/>
      <c r="F157" s="20" t="s">
        <v>42</v>
      </c>
      <c r="G157" s="117"/>
    </row>
    <row r="158" spans="1:8" ht="14.65" customHeight="1">
      <c r="A158" s="123" t="s">
        <v>2</v>
      </c>
      <c r="B158" s="126" t="s">
        <v>3</v>
      </c>
      <c r="C158" s="129" t="s">
        <v>4</v>
      </c>
      <c r="D158" s="146" t="s">
        <v>5</v>
      </c>
      <c r="E158" s="147"/>
      <c r="F158" s="132" t="s">
        <v>6</v>
      </c>
    </row>
    <row r="159" spans="1:8" ht="24.95" customHeight="1">
      <c r="A159" s="124"/>
      <c r="B159" s="136"/>
      <c r="C159" s="130"/>
      <c r="D159" s="39" t="s">
        <v>7</v>
      </c>
      <c r="E159" s="148" t="s">
        <v>8</v>
      </c>
      <c r="F159" s="133"/>
    </row>
    <row r="160" spans="1:8" ht="24.95" customHeight="1">
      <c r="A160" s="124"/>
      <c r="B160" s="136"/>
      <c r="C160" s="131"/>
      <c r="D160" s="51" t="s">
        <v>9</v>
      </c>
      <c r="E160" s="149"/>
      <c r="F160" s="133"/>
    </row>
    <row r="161" spans="1:18" ht="17.649999999999999" customHeight="1">
      <c r="A161" s="135" t="s">
        <v>10</v>
      </c>
      <c r="B161" s="135"/>
      <c r="C161" s="135"/>
      <c r="D161" s="135"/>
      <c r="E161" s="135"/>
      <c r="F161" s="135"/>
    </row>
    <row r="162" spans="1:18" ht="17.649999999999999" customHeight="1">
      <c r="A162" s="47">
        <v>1</v>
      </c>
      <c r="B162" s="11" t="s">
        <v>43</v>
      </c>
      <c r="C162" s="12">
        <v>2</v>
      </c>
      <c r="D162" s="12">
        <v>2</v>
      </c>
      <c r="E162" s="12">
        <v>2</v>
      </c>
      <c r="F162" s="59">
        <v>0</v>
      </c>
      <c r="I162" s="21"/>
      <c r="J162" s="21"/>
      <c r="K162" s="21"/>
      <c r="L162" s="21"/>
      <c r="M162" s="21"/>
      <c r="N162" s="21"/>
      <c r="O162" s="21"/>
      <c r="P162" s="21"/>
      <c r="Q162" s="21"/>
      <c r="R162" s="21"/>
    </row>
    <row r="163" spans="1:18" s="21" customFormat="1">
      <c r="A163" s="29" t="s">
        <v>16</v>
      </c>
      <c r="B163" s="81" t="s">
        <v>17</v>
      </c>
      <c r="C163" s="33">
        <f>SUM(C162:C162)</f>
        <v>2</v>
      </c>
      <c r="D163" s="33">
        <f t="shared" ref="D163:F163" si="24">SUM(D162:D162)</f>
        <v>2</v>
      </c>
      <c r="E163" s="33">
        <f t="shared" si="24"/>
        <v>2</v>
      </c>
      <c r="F163" s="42">
        <f t="shared" si="24"/>
        <v>0</v>
      </c>
      <c r="G163" s="117"/>
    </row>
    <row r="164" spans="1:18">
      <c r="A164" s="135" t="s">
        <v>18</v>
      </c>
      <c r="B164" s="123"/>
      <c r="C164" s="135"/>
      <c r="D164" s="135"/>
      <c r="E164" s="135"/>
      <c r="F164" s="135"/>
    </row>
    <row r="165" spans="1:18">
      <c r="A165" s="47">
        <v>1</v>
      </c>
      <c r="B165" s="121" t="s">
        <v>44</v>
      </c>
      <c r="C165" s="120">
        <v>3</v>
      </c>
      <c r="D165" s="14">
        <v>3</v>
      </c>
      <c r="E165" s="12">
        <v>1.6</v>
      </c>
      <c r="F165" s="56">
        <v>3</v>
      </c>
    </row>
    <row r="166" spans="1:18">
      <c r="A166" s="47">
        <v>2</v>
      </c>
      <c r="B166" s="82" t="s">
        <v>45</v>
      </c>
      <c r="C166" s="119">
        <v>5</v>
      </c>
      <c r="D166" s="3">
        <v>5</v>
      </c>
      <c r="E166" s="17">
        <v>2.6</v>
      </c>
      <c r="F166" s="56">
        <v>5</v>
      </c>
    </row>
    <row r="167" spans="1:18">
      <c r="A167" s="47" t="s">
        <v>128</v>
      </c>
      <c r="B167" s="115" t="s">
        <v>88</v>
      </c>
      <c r="C167" s="108">
        <f>C183</f>
        <v>20</v>
      </c>
      <c r="D167" s="17">
        <f t="shared" ref="D167:F167" si="25">D183</f>
        <v>20</v>
      </c>
      <c r="E167" s="17">
        <f t="shared" si="25"/>
        <v>6.7</v>
      </c>
      <c r="F167" s="56">
        <f t="shared" si="25"/>
        <v>15</v>
      </c>
    </row>
    <row r="168" spans="1:18">
      <c r="A168" s="61" t="s">
        <v>129</v>
      </c>
      <c r="B168" s="62" t="s">
        <v>89</v>
      </c>
      <c r="C168" s="53">
        <f>C189</f>
        <v>20</v>
      </c>
      <c r="D168" s="53">
        <f t="shared" ref="D168:F168" si="26">D189</f>
        <v>20</v>
      </c>
      <c r="E168" s="53">
        <f t="shared" si="26"/>
        <v>6.8000000000000007</v>
      </c>
      <c r="F168" s="64">
        <f t="shared" si="26"/>
        <v>10</v>
      </c>
    </row>
    <row r="169" spans="1:18" s="21" customFormat="1">
      <c r="A169" s="47" t="s">
        <v>40</v>
      </c>
      <c r="B169" s="47"/>
      <c r="C169" s="2"/>
      <c r="D169" s="2"/>
      <c r="E169" s="2"/>
      <c r="F169" s="2"/>
      <c r="G169" s="117"/>
      <c r="I169" s="24"/>
      <c r="J169" s="24"/>
      <c r="K169" s="24"/>
      <c r="L169" s="24"/>
      <c r="M169" s="24"/>
      <c r="N169" s="24"/>
      <c r="O169" s="24"/>
      <c r="P169" s="24"/>
      <c r="Q169" s="24"/>
      <c r="R169" s="24"/>
    </row>
    <row r="170" spans="1:18" s="21" customFormat="1" ht="15">
      <c r="A170" s="65" t="s">
        <v>19</v>
      </c>
      <c r="B170" s="66" t="s">
        <v>121</v>
      </c>
      <c r="C170" s="67">
        <f>C167+C165+C166</f>
        <v>28</v>
      </c>
      <c r="D170" s="67">
        <f t="shared" ref="D170:F170" si="27">D167+D165+D166</f>
        <v>28</v>
      </c>
      <c r="E170" s="67">
        <f t="shared" si="27"/>
        <v>10.9</v>
      </c>
      <c r="F170" s="75">
        <f t="shared" si="27"/>
        <v>23</v>
      </c>
      <c r="G170" s="117"/>
      <c r="I170" s="24"/>
      <c r="J170" s="24"/>
      <c r="K170" s="24"/>
      <c r="L170" s="24"/>
      <c r="M170" s="24"/>
      <c r="N170" s="24"/>
      <c r="O170" s="24"/>
      <c r="P170" s="24"/>
      <c r="Q170" s="24"/>
      <c r="R170" s="24"/>
    </row>
    <row r="171" spans="1:18" s="21" customFormat="1" ht="15">
      <c r="A171" s="35" t="s">
        <v>19</v>
      </c>
      <c r="B171" s="55" t="s">
        <v>122</v>
      </c>
      <c r="C171" s="37">
        <f>C168+C165+C166</f>
        <v>28</v>
      </c>
      <c r="D171" s="37">
        <f t="shared" ref="D171:F171" si="28">D168+D165+D166</f>
        <v>28</v>
      </c>
      <c r="E171" s="37">
        <f t="shared" si="28"/>
        <v>11</v>
      </c>
      <c r="F171" s="38">
        <f t="shared" si="28"/>
        <v>18</v>
      </c>
      <c r="G171" s="117"/>
      <c r="I171" s="24"/>
      <c r="J171" s="24"/>
      <c r="K171" s="24"/>
      <c r="L171" s="24"/>
      <c r="M171" s="24"/>
      <c r="N171" s="24"/>
      <c r="O171" s="24"/>
      <c r="P171" s="24"/>
      <c r="Q171" s="24"/>
      <c r="R171" s="24"/>
    </row>
    <row r="172" spans="1:18" s="21" customFormat="1">
      <c r="A172" s="49" t="s">
        <v>20</v>
      </c>
      <c r="B172" s="50" t="s">
        <v>84</v>
      </c>
      <c r="C172" s="45">
        <f>SUM(C163+C170)</f>
        <v>30</v>
      </c>
      <c r="D172" s="45">
        <f t="shared" ref="D172:F172" si="29">SUM(D163+D170)</f>
        <v>30</v>
      </c>
      <c r="E172" s="45">
        <f t="shared" si="29"/>
        <v>12.9</v>
      </c>
      <c r="F172" s="46">
        <f t="shared" si="29"/>
        <v>23</v>
      </c>
      <c r="G172" s="117"/>
      <c r="I172" s="24"/>
      <c r="J172" s="24"/>
      <c r="K172" s="24"/>
      <c r="L172" s="24"/>
      <c r="M172" s="24"/>
      <c r="N172" s="24"/>
      <c r="O172" s="24"/>
      <c r="P172" s="24"/>
      <c r="Q172" s="24"/>
      <c r="R172" s="24"/>
    </row>
    <row r="173" spans="1:18" s="21" customFormat="1">
      <c r="A173" s="35" t="s">
        <v>20</v>
      </c>
      <c r="B173" s="55" t="s">
        <v>85</v>
      </c>
      <c r="C173" s="37">
        <f>SUM(C163+C171)</f>
        <v>30</v>
      </c>
      <c r="D173" s="37">
        <f t="shared" ref="D173:F173" si="30">SUM(D163+D171)</f>
        <v>30</v>
      </c>
      <c r="E173" s="37">
        <f t="shared" si="30"/>
        <v>13</v>
      </c>
      <c r="F173" s="38">
        <f t="shared" si="30"/>
        <v>18</v>
      </c>
      <c r="G173" s="117"/>
      <c r="I173" s="24"/>
      <c r="J173" s="24"/>
      <c r="K173" s="24"/>
      <c r="L173" s="24"/>
      <c r="M173" s="24"/>
      <c r="N173" s="24"/>
      <c r="O173" s="24"/>
      <c r="P173" s="24"/>
      <c r="Q173" s="24"/>
      <c r="R173" s="24"/>
    </row>
    <row r="174" spans="1:18">
      <c r="I174" s="21"/>
      <c r="J174" s="21"/>
      <c r="K174" s="21"/>
      <c r="L174" s="21"/>
      <c r="M174" s="21"/>
      <c r="N174" s="21"/>
      <c r="O174" s="21"/>
      <c r="P174" s="21"/>
      <c r="Q174" s="21"/>
      <c r="R174" s="21"/>
    </row>
    <row r="175" spans="1:18" ht="14.65" customHeight="1">
      <c r="A175" s="142" t="s">
        <v>2</v>
      </c>
      <c r="B175" s="144" t="s">
        <v>3</v>
      </c>
      <c r="C175" s="129" t="s">
        <v>4</v>
      </c>
      <c r="D175" s="146" t="s">
        <v>5</v>
      </c>
      <c r="E175" s="147"/>
      <c r="F175" s="132" t="s">
        <v>6</v>
      </c>
    </row>
    <row r="176" spans="1:18" ht="24.95" customHeight="1">
      <c r="A176" s="143"/>
      <c r="B176" s="145"/>
      <c r="C176" s="130"/>
      <c r="D176" s="40" t="s">
        <v>7</v>
      </c>
      <c r="E176" s="129" t="s">
        <v>8</v>
      </c>
      <c r="F176" s="133"/>
    </row>
    <row r="177" spans="1:18" ht="24.95" customHeight="1">
      <c r="A177" s="143"/>
      <c r="B177" s="145"/>
      <c r="C177" s="130"/>
      <c r="D177" s="76" t="s">
        <v>9</v>
      </c>
      <c r="E177" s="130"/>
      <c r="F177" s="133"/>
    </row>
    <row r="178" spans="1:18">
      <c r="A178" s="141" t="s">
        <v>86</v>
      </c>
      <c r="B178" s="141"/>
      <c r="C178" s="141"/>
      <c r="D178" s="141"/>
      <c r="E178" s="141"/>
      <c r="F178" s="141"/>
    </row>
    <row r="179" spans="1:18">
      <c r="A179" s="47">
        <v>1</v>
      </c>
      <c r="B179" s="72" t="s">
        <v>111</v>
      </c>
      <c r="C179" s="3">
        <v>5</v>
      </c>
      <c r="D179" s="3">
        <v>5</v>
      </c>
      <c r="E179" s="17">
        <v>1.6</v>
      </c>
      <c r="F179" s="27">
        <v>5</v>
      </c>
      <c r="H179" s="2"/>
      <c r="I179" s="2"/>
      <c r="J179" s="2"/>
      <c r="K179" s="2"/>
    </row>
    <row r="180" spans="1:18">
      <c r="A180" s="47">
        <v>2</v>
      </c>
      <c r="B180" s="72" t="s">
        <v>112</v>
      </c>
      <c r="C180" s="3">
        <v>5</v>
      </c>
      <c r="D180" s="3">
        <v>5</v>
      </c>
      <c r="E180" s="17">
        <v>1.7</v>
      </c>
      <c r="F180" s="27">
        <v>5</v>
      </c>
      <c r="H180" s="83"/>
      <c r="I180" s="2"/>
      <c r="J180" s="2"/>
      <c r="K180" s="2"/>
    </row>
    <row r="181" spans="1:18">
      <c r="A181" s="118">
        <v>3</v>
      </c>
      <c r="B181" s="72" t="s">
        <v>113</v>
      </c>
      <c r="C181" s="3">
        <v>5</v>
      </c>
      <c r="D181" s="3">
        <v>5</v>
      </c>
      <c r="E181" s="17">
        <v>1.7</v>
      </c>
      <c r="F181" s="27">
        <v>0</v>
      </c>
      <c r="H181" s="2"/>
      <c r="I181" s="2"/>
      <c r="J181" s="2"/>
      <c r="K181" s="2"/>
    </row>
    <row r="182" spans="1:18">
      <c r="A182" s="118">
        <v>4</v>
      </c>
      <c r="B182" s="72" t="s">
        <v>114</v>
      </c>
      <c r="C182" s="3">
        <v>5</v>
      </c>
      <c r="D182" s="3">
        <v>5</v>
      </c>
      <c r="E182" s="17">
        <v>1.7</v>
      </c>
      <c r="F182" s="27">
        <v>5</v>
      </c>
      <c r="H182" s="10"/>
      <c r="I182" s="2"/>
      <c r="J182" s="2"/>
      <c r="K182" s="2"/>
    </row>
    <row r="183" spans="1:18" s="21" customFormat="1" ht="15">
      <c r="A183" s="77" t="s">
        <v>19</v>
      </c>
      <c r="B183" s="30" t="s">
        <v>120</v>
      </c>
      <c r="C183" s="33">
        <f>SUM(C179:C182)</f>
        <v>20</v>
      </c>
      <c r="D183" s="33">
        <f t="shared" ref="D183:F183" si="31">SUM(D179:D182)</f>
        <v>20</v>
      </c>
      <c r="E183" s="33">
        <f t="shared" si="31"/>
        <v>6.7</v>
      </c>
      <c r="F183" s="42">
        <f t="shared" si="31"/>
        <v>15</v>
      </c>
      <c r="G183" s="117"/>
      <c r="I183" s="24"/>
      <c r="J183" s="24"/>
      <c r="K183" s="24"/>
      <c r="L183" s="24"/>
      <c r="M183" s="24"/>
      <c r="N183" s="24"/>
      <c r="O183" s="24"/>
      <c r="P183" s="24"/>
      <c r="Q183" s="24"/>
      <c r="R183" s="24"/>
    </row>
    <row r="184" spans="1:18">
      <c r="A184" s="141" t="s">
        <v>87</v>
      </c>
      <c r="B184" s="141"/>
      <c r="C184" s="141"/>
      <c r="D184" s="141"/>
      <c r="E184" s="141"/>
      <c r="F184" s="141"/>
    </row>
    <row r="185" spans="1:18">
      <c r="A185" s="47">
        <v>1</v>
      </c>
      <c r="B185" s="78" t="s">
        <v>115</v>
      </c>
      <c r="C185" s="3">
        <v>5</v>
      </c>
      <c r="D185" s="3">
        <v>5</v>
      </c>
      <c r="E185" s="17">
        <v>1.7</v>
      </c>
      <c r="F185" s="27">
        <v>0</v>
      </c>
      <c r="H185" s="10"/>
    </row>
    <row r="186" spans="1:18">
      <c r="A186" s="47">
        <v>2</v>
      </c>
      <c r="B186" s="72" t="s">
        <v>116</v>
      </c>
      <c r="C186" s="3">
        <v>5</v>
      </c>
      <c r="D186" s="3">
        <v>5</v>
      </c>
      <c r="E186" s="17">
        <v>1.7</v>
      </c>
      <c r="F186" s="27">
        <v>5</v>
      </c>
      <c r="H186" s="10"/>
    </row>
    <row r="187" spans="1:18">
      <c r="A187" s="118">
        <v>3</v>
      </c>
      <c r="B187" s="70" t="s">
        <v>117</v>
      </c>
      <c r="C187" s="3">
        <v>5</v>
      </c>
      <c r="D187" s="3">
        <v>5</v>
      </c>
      <c r="E187" s="17">
        <v>1.8</v>
      </c>
      <c r="F187" s="27">
        <v>0</v>
      </c>
      <c r="H187" s="2"/>
    </row>
    <row r="188" spans="1:18">
      <c r="A188" s="118">
        <v>4</v>
      </c>
      <c r="B188" s="84" t="s">
        <v>118</v>
      </c>
      <c r="C188" s="16">
        <v>5</v>
      </c>
      <c r="D188" s="16">
        <v>5</v>
      </c>
      <c r="E188" s="17">
        <v>1.6</v>
      </c>
      <c r="F188" s="27">
        <v>5</v>
      </c>
      <c r="H188" s="2"/>
    </row>
    <row r="189" spans="1:18" s="21" customFormat="1" ht="15">
      <c r="A189" s="77" t="s">
        <v>19</v>
      </c>
      <c r="B189" s="30" t="s">
        <v>120</v>
      </c>
      <c r="C189" s="33">
        <f>SUM(C185:C188)</f>
        <v>20</v>
      </c>
      <c r="D189" s="33">
        <f>SUM(D185:D188)</f>
        <v>20</v>
      </c>
      <c r="E189" s="33">
        <f>SUM(E185:E188)</f>
        <v>6.8000000000000007</v>
      </c>
      <c r="F189" s="42">
        <f>SUM(F185:F188)</f>
        <v>10</v>
      </c>
      <c r="G189" s="117"/>
      <c r="I189" s="24"/>
      <c r="J189" s="24"/>
      <c r="K189" s="24"/>
      <c r="L189" s="24"/>
      <c r="M189" s="24"/>
      <c r="N189" s="24"/>
      <c r="O189" s="24"/>
      <c r="P189" s="24"/>
      <c r="Q189" s="24"/>
      <c r="R189" s="24"/>
    </row>
    <row r="190" spans="1:18">
      <c r="I190" s="21"/>
      <c r="J190" s="21"/>
      <c r="K190" s="21"/>
      <c r="L190" s="21"/>
      <c r="M190" s="21"/>
      <c r="N190" s="21"/>
      <c r="O190" s="21"/>
      <c r="P190" s="21"/>
      <c r="Q190" s="21"/>
      <c r="R190" s="21"/>
    </row>
    <row r="191" spans="1:18" ht="15" customHeight="1"/>
    <row r="192" spans="1:18" s="21" customFormat="1" ht="15" customHeight="1">
      <c r="A192" s="22"/>
      <c r="B192" s="22"/>
      <c r="C192" s="20"/>
      <c r="D192" s="23"/>
      <c r="E192" s="153"/>
      <c r="F192" s="153"/>
      <c r="G192" s="117"/>
      <c r="I192" s="24"/>
      <c r="J192" s="24"/>
      <c r="K192" s="24"/>
      <c r="L192" s="24"/>
      <c r="M192" s="24"/>
      <c r="N192" s="24"/>
      <c r="O192" s="24"/>
      <c r="P192" s="24"/>
      <c r="Q192" s="24"/>
      <c r="R192" s="24"/>
    </row>
    <row r="193" spans="1:18" ht="14.65" customHeight="1">
      <c r="A193" s="142" t="s">
        <v>2</v>
      </c>
      <c r="B193" s="144" t="s">
        <v>3</v>
      </c>
      <c r="C193" s="129" t="s">
        <v>4</v>
      </c>
      <c r="D193" s="146" t="s">
        <v>5</v>
      </c>
      <c r="E193" s="150"/>
      <c r="F193" s="132" t="s">
        <v>6</v>
      </c>
    </row>
    <row r="194" spans="1:18" ht="24.95" customHeight="1">
      <c r="A194" s="143"/>
      <c r="B194" s="145"/>
      <c r="C194" s="130"/>
      <c r="D194" s="40" t="s">
        <v>7</v>
      </c>
      <c r="E194" s="137" t="s">
        <v>8</v>
      </c>
      <c r="F194" s="133"/>
    </row>
    <row r="195" spans="1:18" ht="24.95" customHeight="1">
      <c r="A195" s="143"/>
      <c r="B195" s="145"/>
      <c r="C195" s="130"/>
      <c r="D195" s="76" t="s">
        <v>9</v>
      </c>
      <c r="E195" s="138"/>
      <c r="F195" s="134"/>
    </row>
    <row r="196" spans="1:18" s="21" customFormat="1" ht="17.649999999999999" customHeight="1">
      <c r="A196" s="85" t="s">
        <v>16</v>
      </c>
      <c r="B196" s="86" t="s">
        <v>46</v>
      </c>
      <c r="C196" s="87">
        <f>SUM(C26+C45+C64+C84+(C102+C103)/2+(C136+C137)/2+(C172+C173)/2)</f>
        <v>210</v>
      </c>
      <c r="D196" s="67">
        <f>SUM(D26+D45+D64+D84+(D102+D103)/2+(D136+D137)/2+(D172+D173)/2)</f>
        <v>210</v>
      </c>
      <c r="E196" s="67">
        <f>SUM(E26+E45+E64+E84+(E102+E103)/2+(E136+E137)/2+(E172+E173)/2)</f>
        <v>87</v>
      </c>
      <c r="F196" s="75">
        <f>SUM(F26+F45+F64+F84+(F102+F103)/2+(F136+F137)/2+(F172+F173)/2)</f>
        <v>125</v>
      </c>
      <c r="G196" s="117"/>
    </row>
    <row r="197" spans="1:18" s="21" customFormat="1" ht="17.649999999999999" customHeight="1">
      <c r="A197" s="88"/>
      <c r="B197" s="89" t="s">
        <v>90</v>
      </c>
      <c r="C197" s="90">
        <f>SUM(C26+C45+C64+C84+C102+C136+C172)</f>
        <v>210</v>
      </c>
      <c r="D197" s="17">
        <f>SUM(D26+D45+D64+D84+D102+D136+D172)</f>
        <v>210</v>
      </c>
      <c r="E197" s="17">
        <f>SUM(E26+E45+E64+E84+E102+E136+E172)</f>
        <v>87.300000000000011</v>
      </c>
      <c r="F197" s="27">
        <f>SUM(F26+F45+F64+F84+F102+F136+F172)</f>
        <v>132</v>
      </c>
      <c r="G197" s="117"/>
      <c r="I197" s="24"/>
      <c r="J197" s="24"/>
      <c r="K197" s="24"/>
      <c r="L197" s="24"/>
      <c r="M197" s="24"/>
      <c r="N197" s="24"/>
      <c r="O197" s="24"/>
      <c r="P197" s="24"/>
      <c r="Q197" s="24"/>
      <c r="R197" s="24"/>
    </row>
    <row r="198" spans="1:18" s="21" customFormat="1" ht="17.649999999999999" customHeight="1">
      <c r="A198" s="91"/>
      <c r="B198" s="92" t="s">
        <v>91</v>
      </c>
      <c r="C198" s="93">
        <f>SUM(C26+C45+C64+C84+C103+C137+C173)</f>
        <v>210</v>
      </c>
      <c r="D198" s="53">
        <f>SUM(D26+D45+D64+D84+D103+D137+D173)</f>
        <v>210</v>
      </c>
      <c r="E198" s="53">
        <f>SUM(E26+E45+E64+E84+E103+E137+E173)</f>
        <v>86.7</v>
      </c>
      <c r="F198" s="63">
        <f>SUM(F26+F45+F64+F84+F103+F137+F173)</f>
        <v>118</v>
      </c>
      <c r="G198" s="117"/>
      <c r="I198" s="24"/>
      <c r="J198" s="24"/>
      <c r="K198" s="24"/>
      <c r="L198" s="24"/>
      <c r="M198" s="24"/>
      <c r="N198" s="24"/>
      <c r="O198" s="24"/>
      <c r="P198" s="24"/>
      <c r="Q198" s="24"/>
      <c r="R198" s="24"/>
    </row>
    <row r="199" spans="1:18" s="21" customFormat="1" ht="17.649999999999999" customHeight="1">
      <c r="A199" s="88" t="s">
        <v>19</v>
      </c>
      <c r="B199" s="94" t="s">
        <v>47</v>
      </c>
      <c r="C199" s="95"/>
      <c r="D199" s="96"/>
      <c r="E199" s="96"/>
      <c r="F199" s="75">
        <f>(F200+F201)/2</f>
        <v>59.523809523809518</v>
      </c>
      <c r="G199" s="117"/>
      <c r="I199" s="24"/>
      <c r="J199" s="24"/>
      <c r="K199" s="24"/>
      <c r="L199" s="24"/>
      <c r="M199" s="24"/>
      <c r="N199" s="24"/>
      <c r="O199" s="24"/>
      <c r="P199" s="24"/>
      <c r="Q199" s="24"/>
      <c r="R199" s="24"/>
    </row>
    <row r="200" spans="1:18" s="21" customFormat="1" ht="17.649999999999999" customHeight="1">
      <c r="A200" s="88"/>
      <c r="B200" s="89" t="s">
        <v>90</v>
      </c>
      <c r="C200" s="94"/>
      <c r="D200" s="97"/>
      <c r="E200" s="97"/>
      <c r="F200" s="27">
        <f>F197*100/C197</f>
        <v>62.857142857142854</v>
      </c>
      <c r="G200" s="117"/>
      <c r="I200" s="24"/>
      <c r="J200" s="24"/>
      <c r="K200" s="24"/>
      <c r="L200" s="24"/>
      <c r="M200" s="24"/>
      <c r="N200" s="24"/>
      <c r="O200" s="24"/>
      <c r="P200" s="24"/>
      <c r="Q200" s="24"/>
      <c r="R200" s="24"/>
    </row>
    <row r="201" spans="1:18" s="21" customFormat="1" ht="17.649999999999999" customHeight="1">
      <c r="A201" s="88"/>
      <c r="B201" s="92" t="s">
        <v>91</v>
      </c>
      <c r="C201" s="98"/>
      <c r="D201" s="99"/>
      <c r="E201" s="99"/>
      <c r="F201" s="63">
        <f>F198*100/C198</f>
        <v>56.19047619047619</v>
      </c>
      <c r="G201" s="117"/>
      <c r="I201" s="24"/>
      <c r="J201" s="24"/>
      <c r="K201" s="24"/>
      <c r="L201" s="24"/>
      <c r="M201" s="24"/>
      <c r="N201" s="24"/>
      <c r="O201" s="24"/>
      <c r="P201" s="24"/>
      <c r="Q201" s="24"/>
      <c r="R201" s="24"/>
    </row>
    <row r="202" spans="1:18" s="21" customFormat="1" ht="17.649999999999999" customHeight="1">
      <c r="A202" s="85" t="s">
        <v>20</v>
      </c>
      <c r="B202" s="94" t="s">
        <v>48</v>
      </c>
      <c r="C202" s="94"/>
      <c r="D202" s="96"/>
      <c r="E202" s="75">
        <f>(E203+E204)/2</f>
        <v>41.428571428571431</v>
      </c>
      <c r="F202" s="20"/>
      <c r="G202" s="117"/>
    </row>
    <row r="203" spans="1:18" s="21" customFormat="1" ht="17.649999999999999" customHeight="1">
      <c r="A203" s="88"/>
      <c r="B203" s="89" t="s">
        <v>90</v>
      </c>
      <c r="C203" s="94"/>
      <c r="D203" s="97"/>
      <c r="E203" s="27">
        <f>E197*100/C197</f>
        <v>41.571428571428584</v>
      </c>
      <c r="F203" s="20"/>
      <c r="G203" s="117"/>
      <c r="I203" s="24"/>
      <c r="J203" s="24"/>
      <c r="K203" s="24"/>
      <c r="L203" s="24"/>
      <c r="M203" s="24"/>
      <c r="N203" s="24"/>
      <c r="O203" s="24"/>
      <c r="P203" s="24"/>
      <c r="Q203" s="24"/>
      <c r="R203" s="24"/>
    </row>
    <row r="204" spans="1:18" s="21" customFormat="1" ht="17.649999999999999" customHeight="1">
      <c r="A204" s="91"/>
      <c r="B204" s="92" t="s">
        <v>91</v>
      </c>
      <c r="C204" s="98"/>
      <c r="D204" s="99"/>
      <c r="E204" s="63">
        <f>E198*100/C198</f>
        <v>41.285714285714285</v>
      </c>
      <c r="F204" s="20"/>
      <c r="G204" s="117"/>
      <c r="I204" s="24"/>
      <c r="J204" s="24"/>
      <c r="K204" s="24"/>
      <c r="L204" s="24"/>
      <c r="M204" s="24"/>
      <c r="N204" s="24"/>
      <c r="O204" s="24"/>
      <c r="P204" s="24"/>
      <c r="Q204" s="24"/>
      <c r="R204" s="24"/>
    </row>
    <row r="205" spans="1:18" s="21" customFormat="1" ht="17.649999999999999" customHeight="1">
      <c r="A205" s="85" t="s">
        <v>49</v>
      </c>
      <c r="B205" s="86" t="s">
        <v>50</v>
      </c>
      <c r="C205" s="67">
        <f>SUM(D205:D205)</f>
        <v>100</v>
      </c>
      <c r="D205" s="59">
        <f>(D206+D207)/2</f>
        <v>100</v>
      </c>
      <c r="E205" s="20"/>
      <c r="F205" s="20"/>
      <c r="G205" s="117"/>
      <c r="I205" s="24"/>
      <c r="J205" s="24"/>
      <c r="K205" s="24"/>
      <c r="L205" s="24"/>
      <c r="M205" s="24"/>
      <c r="N205" s="24"/>
      <c r="O205" s="24"/>
      <c r="P205" s="24"/>
      <c r="Q205" s="24"/>
      <c r="R205" s="24"/>
    </row>
    <row r="206" spans="1:18" s="21" customFormat="1" ht="17.649999999999999" customHeight="1">
      <c r="A206" s="88"/>
      <c r="B206" s="89" t="s">
        <v>90</v>
      </c>
      <c r="C206" s="45" t="s">
        <v>51</v>
      </c>
      <c r="D206" s="27">
        <f>D197*100/C197</f>
        <v>100</v>
      </c>
      <c r="E206" s="20"/>
      <c r="F206" s="20"/>
      <c r="G206" s="117"/>
    </row>
    <row r="207" spans="1:18" s="21" customFormat="1" ht="17.649999999999999" customHeight="1">
      <c r="A207" s="91"/>
      <c r="B207" s="92" t="s">
        <v>91</v>
      </c>
      <c r="C207" s="37" t="s">
        <v>51</v>
      </c>
      <c r="D207" s="63">
        <f>D198*100/C198</f>
        <v>100</v>
      </c>
      <c r="E207" s="20"/>
      <c r="F207" s="20"/>
      <c r="G207" s="117"/>
    </row>
    <row r="208" spans="1:18" s="104" customFormat="1" ht="17.649999999999999" customHeight="1">
      <c r="A208" s="100" t="s">
        <v>52</v>
      </c>
      <c r="B208" s="101" t="s">
        <v>123</v>
      </c>
      <c r="C208" s="102">
        <f>SUM(C209:C211)</f>
        <v>7</v>
      </c>
      <c r="D208" s="103"/>
      <c r="E208" s="103"/>
      <c r="F208" s="103"/>
      <c r="G208" s="103"/>
      <c r="I208" s="21"/>
      <c r="J208" s="21"/>
      <c r="K208" s="21"/>
      <c r="L208" s="21"/>
      <c r="M208" s="21"/>
      <c r="N208" s="21"/>
      <c r="O208" s="21"/>
      <c r="P208" s="21"/>
      <c r="Q208" s="21"/>
      <c r="R208" s="21"/>
    </row>
    <row r="209" spans="1:18" ht="17.649999999999999" customHeight="1">
      <c r="A209" s="47" t="s">
        <v>53</v>
      </c>
      <c r="B209" s="105" t="s">
        <v>67</v>
      </c>
      <c r="C209" s="27">
        <v>1</v>
      </c>
      <c r="D209" s="2"/>
      <c r="E209" s="2"/>
      <c r="F209" s="2"/>
      <c r="I209" s="21"/>
      <c r="J209" s="21"/>
      <c r="K209" s="21"/>
      <c r="L209" s="21"/>
      <c r="M209" s="21"/>
      <c r="N209" s="21"/>
      <c r="O209" s="21"/>
      <c r="P209" s="21"/>
      <c r="Q209" s="21"/>
      <c r="R209" s="21"/>
    </row>
    <row r="210" spans="1:18" ht="17.649999999999999" customHeight="1">
      <c r="A210" s="47" t="s">
        <v>54</v>
      </c>
      <c r="B210" s="105" t="s">
        <v>30</v>
      </c>
      <c r="C210" s="27">
        <v>1</v>
      </c>
      <c r="D210" s="2"/>
      <c r="E210" s="2"/>
      <c r="F210" s="2"/>
      <c r="I210" s="21"/>
      <c r="J210" s="21"/>
      <c r="K210" s="21"/>
      <c r="L210" s="21"/>
      <c r="M210" s="21"/>
      <c r="N210" s="21"/>
      <c r="O210" s="21"/>
      <c r="P210" s="21"/>
      <c r="Q210" s="21"/>
      <c r="R210" s="21"/>
    </row>
    <row r="211" spans="1:18" ht="17.649999999999999" customHeight="1">
      <c r="A211" s="61" t="s">
        <v>55</v>
      </c>
      <c r="B211" s="84" t="s">
        <v>56</v>
      </c>
      <c r="C211" s="63">
        <v>5</v>
      </c>
      <c r="D211" s="2"/>
      <c r="E211" s="2"/>
      <c r="F211" s="2"/>
      <c r="I211" s="21"/>
      <c r="J211" s="21"/>
      <c r="K211" s="21"/>
      <c r="L211" s="21"/>
      <c r="M211" s="21"/>
      <c r="N211" s="21"/>
      <c r="O211" s="21"/>
      <c r="P211" s="21"/>
      <c r="Q211" s="21"/>
      <c r="R211" s="21"/>
    </row>
    <row r="212" spans="1:18" ht="9.6" customHeight="1">
      <c r="D212" s="2"/>
      <c r="E212" s="2"/>
      <c r="F212" s="2"/>
      <c r="I212" s="21"/>
      <c r="J212" s="21"/>
      <c r="K212" s="21"/>
      <c r="L212" s="21"/>
      <c r="M212" s="21"/>
      <c r="N212" s="21"/>
      <c r="O212" s="21"/>
      <c r="P212" s="21"/>
      <c r="Q212" s="21"/>
      <c r="R212" s="21"/>
    </row>
    <row r="213" spans="1:18" ht="27" customHeight="1">
      <c r="A213" s="106" t="s">
        <v>57</v>
      </c>
      <c r="B213" s="151" t="s">
        <v>58</v>
      </c>
      <c r="C213" s="151"/>
      <c r="D213" s="151"/>
      <c r="E213" s="151"/>
      <c r="F213" s="151"/>
      <c r="I213" s="21"/>
      <c r="J213" s="21"/>
      <c r="K213" s="21"/>
      <c r="L213" s="21"/>
      <c r="M213" s="21"/>
      <c r="N213" s="21"/>
      <c r="O213" s="21"/>
      <c r="P213" s="21"/>
      <c r="Q213" s="21"/>
      <c r="R213" s="21"/>
    </row>
    <row r="214" spans="1:18" ht="15.4" customHeight="1">
      <c r="A214" s="106" t="s">
        <v>59</v>
      </c>
      <c r="B214" s="152" t="s">
        <v>60</v>
      </c>
      <c r="C214" s="152"/>
      <c r="D214" s="152"/>
      <c r="E214" s="152"/>
      <c r="F214" s="152"/>
      <c r="I214" s="21"/>
      <c r="J214" s="21"/>
      <c r="K214" s="21"/>
      <c r="L214" s="21"/>
      <c r="M214" s="21"/>
      <c r="N214" s="21"/>
      <c r="O214" s="21"/>
      <c r="P214" s="21"/>
      <c r="Q214" s="21"/>
      <c r="R214" s="21"/>
    </row>
    <row r="215" spans="1:18" ht="27" customHeight="1">
      <c r="A215" s="106" t="s">
        <v>61</v>
      </c>
      <c r="B215" s="151" t="s">
        <v>62</v>
      </c>
      <c r="C215" s="151"/>
      <c r="D215" s="151"/>
      <c r="E215" s="151"/>
      <c r="F215" s="151"/>
      <c r="I215" s="21"/>
      <c r="J215" s="21"/>
      <c r="K215" s="21"/>
      <c r="L215" s="21"/>
      <c r="M215" s="21"/>
      <c r="N215" s="21"/>
      <c r="O215" s="21"/>
      <c r="P215" s="21"/>
      <c r="Q215" s="21"/>
      <c r="R215" s="21"/>
    </row>
    <row r="216" spans="1:18">
      <c r="I216" s="21"/>
      <c r="J216" s="21"/>
      <c r="K216" s="21"/>
      <c r="L216" s="21"/>
      <c r="M216" s="21"/>
      <c r="N216" s="21"/>
      <c r="O216" s="21"/>
      <c r="P216" s="21"/>
      <c r="Q216" s="21"/>
      <c r="R216" s="21"/>
    </row>
    <row r="217" spans="1:18">
      <c r="I217" s="21"/>
      <c r="J217" s="21"/>
      <c r="K217" s="21"/>
      <c r="L217" s="21"/>
      <c r="M217" s="21"/>
      <c r="N217" s="21"/>
      <c r="O217" s="21"/>
      <c r="P217" s="21"/>
      <c r="Q217" s="21"/>
      <c r="R217" s="21"/>
    </row>
    <row r="218" spans="1:18">
      <c r="I218" s="104"/>
      <c r="J218" s="104"/>
      <c r="K218" s="104"/>
      <c r="L218" s="104"/>
      <c r="M218" s="104"/>
      <c r="N218" s="104"/>
      <c r="O218" s="104"/>
      <c r="P218" s="104"/>
      <c r="Q218" s="104"/>
      <c r="R218" s="104"/>
    </row>
  </sheetData>
  <mergeCells count="91">
    <mergeCell ref="B213:F213"/>
    <mergeCell ref="B214:F214"/>
    <mergeCell ref="B215:F215"/>
    <mergeCell ref="D9:E9"/>
    <mergeCell ref="D29:E29"/>
    <mergeCell ref="D48:E48"/>
    <mergeCell ref="D67:E67"/>
    <mergeCell ref="D87:E87"/>
    <mergeCell ref="D105:E105"/>
    <mergeCell ref="D122:E122"/>
    <mergeCell ref="A178:F178"/>
    <mergeCell ref="A184:F184"/>
    <mergeCell ref="E192:F192"/>
    <mergeCell ref="A193:A195"/>
    <mergeCell ref="B193:B195"/>
    <mergeCell ref="C193:C195"/>
    <mergeCell ref="F193:F195"/>
    <mergeCell ref="E194:E195"/>
    <mergeCell ref="A161:F161"/>
    <mergeCell ref="A164:F164"/>
    <mergeCell ref="A175:A177"/>
    <mergeCell ref="B175:B177"/>
    <mergeCell ref="C175:C177"/>
    <mergeCell ref="F175:F177"/>
    <mergeCell ref="E176:E177"/>
    <mergeCell ref="D175:E175"/>
    <mergeCell ref="D193:E193"/>
    <mergeCell ref="A142:F142"/>
    <mergeCell ref="A149:F149"/>
    <mergeCell ref="A158:A160"/>
    <mergeCell ref="B158:B160"/>
    <mergeCell ref="C158:C160"/>
    <mergeCell ref="F158:F160"/>
    <mergeCell ref="E159:E160"/>
    <mergeCell ref="D158:E158"/>
    <mergeCell ref="A125:F125"/>
    <mergeCell ref="A129:F129"/>
    <mergeCell ref="A139:A141"/>
    <mergeCell ref="B139:B141"/>
    <mergeCell ref="C139:C141"/>
    <mergeCell ref="F139:F141"/>
    <mergeCell ref="E140:E141"/>
    <mergeCell ref="D139:E139"/>
    <mergeCell ref="A108:F108"/>
    <mergeCell ref="A114:F114"/>
    <mergeCell ref="A122:A124"/>
    <mergeCell ref="B122:B124"/>
    <mergeCell ref="C122:C124"/>
    <mergeCell ref="F122:F124"/>
    <mergeCell ref="E123:E124"/>
    <mergeCell ref="A90:F90"/>
    <mergeCell ref="A96:F96"/>
    <mergeCell ref="A105:A107"/>
    <mergeCell ref="B105:B107"/>
    <mergeCell ref="C105:C107"/>
    <mergeCell ref="F105:F107"/>
    <mergeCell ref="E106:E107"/>
    <mergeCell ref="A70:F70"/>
    <mergeCell ref="A81:F81"/>
    <mergeCell ref="A87:A89"/>
    <mergeCell ref="B87:B89"/>
    <mergeCell ref="C87:C89"/>
    <mergeCell ref="F87:F89"/>
    <mergeCell ref="E88:E89"/>
    <mergeCell ref="A51:F51"/>
    <mergeCell ref="A61:F61"/>
    <mergeCell ref="A67:A69"/>
    <mergeCell ref="B67:B69"/>
    <mergeCell ref="C67:C69"/>
    <mergeCell ref="F67:F69"/>
    <mergeCell ref="E68:E69"/>
    <mergeCell ref="A32:F32"/>
    <mergeCell ref="A42:F42"/>
    <mergeCell ref="A48:A50"/>
    <mergeCell ref="B48:B50"/>
    <mergeCell ref="C48:C50"/>
    <mergeCell ref="F48:F50"/>
    <mergeCell ref="E49:E50"/>
    <mergeCell ref="A12:F12"/>
    <mergeCell ref="A23:F23"/>
    <mergeCell ref="A29:A31"/>
    <mergeCell ref="B29:B31"/>
    <mergeCell ref="C29:C31"/>
    <mergeCell ref="F29:F31"/>
    <mergeCell ref="E30:E31"/>
    <mergeCell ref="A4:B4"/>
    <mergeCell ref="A9:A11"/>
    <mergeCell ref="B9:B11"/>
    <mergeCell ref="C9:C11"/>
    <mergeCell ref="F9:F11"/>
    <mergeCell ref="E10:E11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IMI_NSTACJ.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Recenzent</dc:creator>
  <cp:lastModifiedBy>Recenzent </cp:lastModifiedBy>
  <dcterms:created xsi:type="dcterms:W3CDTF">2021-04-19T17:00:37Z</dcterms:created>
  <dcterms:modified xsi:type="dcterms:W3CDTF">2021-05-09T15:43:15Z</dcterms:modified>
</cp:coreProperties>
</file>