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OZEiGO\OZEiGO_I_STOPIEŃ\"/>
    </mc:Choice>
  </mc:AlternateContent>
  <bookViews>
    <workbookView xWindow="2400" yWindow="2070" windowWidth="15930" windowHeight="1176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61" i="1" l="1"/>
  <c r="E189" i="1"/>
  <c r="E181" i="1"/>
  <c r="F189" i="1"/>
  <c r="G189" i="1"/>
  <c r="H189" i="1"/>
  <c r="I189" i="1"/>
  <c r="J189" i="1"/>
  <c r="F181" i="1"/>
  <c r="G181" i="1"/>
  <c r="H181" i="1"/>
  <c r="I181" i="1"/>
  <c r="J181" i="1"/>
  <c r="F128" i="1" l="1"/>
  <c r="G128" i="1"/>
  <c r="H128" i="1"/>
  <c r="I128" i="1"/>
  <c r="J128" i="1"/>
  <c r="E128" i="1"/>
  <c r="F24" i="1"/>
  <c r="G24" i="1"/>
  <c r="H24" i="1"/>
  <c r="J24" i="1"/>
  <c r="E208" i="1" l="1"/>
  <c r="E24" i="1"/>
  <c r="J161" i="1" l="1"/>
  <c r="F161" i="1" l="1"/>
  <c r="G161" i="1"/>
  <c r="H161" i="1"/>
  <c r="I161" i="1"/>
  <c r="H164" i="1" l="1"/>
  <c r="H163" i="1"/>
  <c r="H152" i="1"/>
  <c r="H131" i="1" s="1"/>
  <c r="H134" i="1" s="1"/>
  <c r="H146" i="1"/>
  <c r="H130" i="1" s="1"/>
  <c r="H133" i="1" s="1"/>
  <c r="H118" i="1"/>
  <c r="H97" i="1" s="1"/>
  <c r="H100" i="1" s="1"/>
  <c r="H112" i="1"/>
  <c r="H96" i="1" s="1"/>
  <c r="H99" i="1" s="1"/>
  <c r="H94" i="1"/>
  <c r="H84" i="1"/>
  <c r="H81" i="1"/>
  <c r="H66" i="1"/>
  <c r="H63" i="1"/>
  <c r="H47" i="1"/>
  <c r="H44" i="1"/>
  <c r="H27" i="1"/>
  <c r="H167" i="1" l="1"/>
  <c r="H169" i="1" s="1"/>
  <c r="H166" i="1"/>
  <c r="H168" i="1" s="1"/>
  <c r="H135" i="1"/>
  <c r="H85" i="1"/>
  <c r="H136" i="1"/>
  <c r="H101" i="1"/>
  <c r="H48" i="1"/>
  <c r="H28" i="1"/>
  <c r="H67" i="1"/>
  <c r="H102" i="1"/>
  <c r="J164" i="1"/>
  <c r="J167" i="1" s="1"/>
  <c r="I164" i="1"/>
  <c r="G164" i="1"/>
  <c r="G167" i="1" s="1"/>
  <c r="F164" i="1"/>
  <c r="J163" i="1"/>
  <c r="J166" i="1" s="1"/>
  <c r="I163" i="1"/>
  <c r="G163" i="1"/>
  <c r="G166" i="1" s="1"/>
  <c r="F163" i="1"/>
  <c r="F112" i="1"/>
  <c r="F96" i="1" s="1"/>
  <c r="F99" i="1" s="1"/>
  <c r="G112" i="1"/>
  <c r="G96" i="1" s="1"/>
  <c r="G99" i="1" s="1"/>
  <c r="I112" i="1"/>
  <c r="I96" i="1" s="1"/>
  <c r="I99" i="1" s="1"/>
  <c r="J112" i="1"/>
  <c r="J96" i="1" s="1"/>
  <c r="J99" i="1" s="1"/>
  <c r="F118" i="1"/>
  <c r="F97" i="1" s="1"/>
  <c r="F100" i="1" s="1"/>
  <c r="G118" i="1"/>
  <c r="G97" i="1" s="1"/>
  <c r="G100" i="1" s="1"/>
  <c r="I118" i="1"/>
  <c r="I97" i="1" s="1"/>
  <c r="I100" i="1" s="1"/>
  <c r="J118" i="1"/>
  <c r="J97" i="1" s="1"/>
  <c r="J100" i="1" s="1"/>
  <c r="F152" i="1"/>
  <c r="F131" i="1" s="1"/>
  <c r="F134" i="1" s="1"/>
  <c r="G152" i="1"/>
  <c r="G131" i="1" s="1"/>
  <c r="G134" i="1" s="1"/>
  <c r="I152" i="1"/>
  <c r="I131" i="1" s="1"/>
  <c r="I134" i="1" s="1"/>
  <c r="J152" i="1"/>
  <c r="J131" i="1" s="1"/>
  <c r="J134" i="1" s="1"/>
  <c r="F146" i="1"/>
  <c r="F130" i="1" s="1"/>
  <c r="F133" i="1" s="1"/>
  <c r="G146" i="1"/>
  <c r="G130" i="1" s="1"/>
  <c r="G133" i="1" s="1"/>
  <c r="I146" i="1"/>
  <c r="I130" i="1" s="1"/>
  <c r="I133" i="1" s="1"/>
  <c r="J146" i="1"/>
  <c r="J130" i="1" s="1"/>
  <c r="J133" i="1" s="1"/>
  <c r="E152" i="1"/>
  <c r="E131" i="1" s="1"/>
  <c r="E134" i="1" s="1"/>
  <c r="E136" i="1" s="1"/>
  <c r="E146" i="1"/>
  <c r="E118" i="1"/>
  <c r="E97" i="1" s="1"/>
  <c r="E100" i="1" s="1"/>
  <c r="E112" i="1"/>
  <c r="E96" i="1" s="1"/>
  <c r="E99" i="1" s="1"/>
  <c r="J94" i="1"/>
  <c r="I94" i="1"/>
  <c r="G94" i="1"/>
  <c r="F94" i="1"/>
  <c r="E94" i="1"/>
  <c r="J84" i="1"/>
  <c r="I84" i="1"/>
  <c r="G84" i="1"/>
  <c r="F84" i="1"/>
  <c r="E84" i="1"/>
  <c r="J81" i="1"/>
  <c r="I81" i="1"/>
  <c r="G81" i="1"/>
  <c r="F81" i="1"/>
  <c r="E81" i="1"/>
  <c r="I166" i="1" l="1"/>
  <c r="I168" i="1" s="1"/>
  <c r="I167" i="1"/>
  <c r="I169" i="1" s="1"/>
  <c r="F167" i="1"/>
  <c r="F169" i="1" s="1"/>
  <c r="F166" i="1"/>
  <c r="F168" i="1" s="1"/>
  <c r="E164" i="1"/>
  <c r="E163" i="1"/>
  <c r="E130" i="1"/>
  <c r="E133" i="1" s="1"/>
  <c r="E135" i="1" s="1"/>
  <c r="E101" i="1"/>
  <c r="E102" i="1"/>
  <c r="G169" i="1"/>
  <c r="G168" i="1"/>
  <c r="J169" i="1"/>
  <c r="J168" i="1"/>
  <c r="H198" i="1"/>
  <c r="H197" i="1"/>
  <c r="I136" i="1"/>
  <c r="G135" i="1"/>
  <c r="G136" i="1"/>
  <c r="J135" i="1"/>
  <c r="I135" i="1"/>
  <c r="F136" i="1"/>
  <c r="F135" i="1"/>
  <c r="J136" i="1"/>
  <c r="F102" i="1"/>
  <c r="J101" i="1"/>
  <c r="J102" i="1"/>
  <c r="I102" i="1"/>
  <c r="G102" i="1"/>
  <c r="I101" i="1"/>
  <c r="G101" i="1"/>
  <c r="F101" i="1"/>
  <c r="F85" i="1"/>
  <c r="I85" i="1"/>
  <c r="G85" i="1"/>
  <c r="J85" i="1"/>
  <c r="E85" i="1"/>
  <c r="J66" i="1"/>
  <c r="I66" i="1"/>
  <c r="G66" i="1"/>
  <c r="F66" i="1"/>
  <c r="E66" i="1"/>
  <c r="J63" i="1"/>
  <c r="I63" i="1"/>
  <c r="G63" i="1"/>
  <c r="F63" i="1"/>
  <c r="E63" i="1"/>
  <c r="J47" i="1"/>
  <c r="I47" i="1"/>
  <c r="G47" i="1"/>
  <c r="F47" i="1"/>
  <c r="E47" i="1"/>
  <c r="J44" i="1"/>
  <c r="I44" i="1"/>
  <c r="G44" i="1"/>
  <c r="F44" i="1"/>
  <c r="E44" i="1"/>
  <c r="F27" i="1"/>
  <c r="G27" i="1"/>
  <c r="I27" i="1"/>
  <c r="J27" i="1"/>
  <c r="E27" i="1"/>
  <c r="I24" i="1"/>
  <c r="E167" i="1" l="1"/>
  <c r="E169" i="1" s="1"/>
  <c r="E166" i="1"/>
  <c r="E168" i="1" s="1"/>
  <c r="H196" i="1"/>
  <c r="E67" i="1"/>
  <c r="I48" i="1"/>
  <c r="E28" i="1"/>
  <c r="J48" i="1"/>
  <c r="F67" i="1"/>
  <c r="J28" i="1"/>
  <c r="I67" i="1"/>
  <c r="F28" i="1"/>
  <c r="J67" i="1"/>
  <c r="E48" i="1"/>
  <c r="I28" i="1"/>
  <c r="G67" i="1"/>
  <c r="G28" i="1"/>
  <c r="F48" i="1"/>
  <c r="G48" i="1"/>
  <c r="F197" i="1" l="1"/>
  <c r="I197" i="1"/>
  <c r="I198" i="1"/>
  <c r="E196" i="1"/>
  <c r="E197" i="1"/>
  <c r="E198" i="1"/>
  <c r="G197" i="1"/>
  <c r="G198" i="1"/>
  <c r="F198" i="1"/>
  <c r="J198" i="1"/>
  <c r="J197" i="1"/>
  <c r="G207" i="1" l="1"/>
  <c r="I203" i="1"/>
  <c r="I196" i="1"/>
  <c r="J201" i="1"/>
  <c r="G206" i="1"/>
  <c r="G196" i="1"/>
  <c r="F207" i="1"/>
  <c r="F196" i="1"/>
  <c r="F206" i="1"/>
  <c r="J200" i="1"/>
  <c r="J196" i="1"/>
  <c r="H207" i="1"/>
  <c r="H206" i="1"/>
  <c r="I204" i="1"/>
  <c r="F205" i="1" l="1"/>
  <c r="G205" i="1"/>
  <c r="H205" i="1"/>
  <c r="J199" i="1"/>
  <c r="I202" i="1"/>
  <c r="E205" i="1" l="1"/>
</calcChain>
</file>

<file path=xl/sharedStrings.xml><?xml version="1.0" encoding="utf-8"?>
<sst xmlns="http://schemas.openxmlformats.org/spreadsheetml/2006/main" count="409" uniqueCount="149">
  <si>
    <t>Bilans ECTS</t>
  </si>
  <si>
    <t>Kierunek studiów:</t>
  </si>
  <si>
    <t>Profil kształcenia:</t>
  </si>
  <si>
    <t>Lp.</t>
  </si>
  <si>
    <t>Nazwa przedmiotu</t>
  </si>
  <si>
    <t>Wymiar ECTS</t>
  </si>
  <si>
    <t>w tym:</t>
  </si>
  <si>
    <t>w dyscyplinie</t>
  </si>
  <si>
    <t>z bezpo-średnim udziałem</t>
  </si>
  <si>
    <t>…</t>
  </si>
  <si>
    <t>Obowiązkowe</t>
  </si>
  <si>
    <t>1.</t>
  </si>
  <si>
    <t>2.</t>
  </si>
  <si>
    <t>3.</t>
  </si>
  <si>
    <t>4.</t>
  </si>
  <si>
    <t>A</t>
  </si>
  <si>
    <t>Łącznie obowiązkowe</t>
  </si>
  <si>
    <t>Fakultatywne</t>
  </si>
  <si>
    <t>B</t>
  </si>
  <si>
    <r>
      <t>Łącznie fakultatywne</t>
    </r>
    <r>
      <rPr>
        <b/>
        <vertAlign val="superscript"/>
        <sz val="11"/>
        <color theme="1"/>
        <rFont val="Arial Narrow"/>
        <family val="2"/>
        <charset val="238"/>
      </rPr>
      <t>***</t>
    </r>
  </si>
  <si>
    <t>C</t>
  </si>
  <si>
    <t>RAZEM W SEMESTRZE (A+B)</t>
  </si>
  <si>
    <t>Razem dla cyklu kształcenia</t>
  </si>
  <si>
    <t>Razem dla programu studiów</t>
  </si>
  <si>
    <t>Udział zajęć realizowanych z bezpośrednim udziałem prowadzącego [%]</t>
  </si>
  <si>
    <t>D</t>
  </si>
  <si>
    <t>Struktura ECTS wg dyscyplin  [%]</t>
  </si>
  <si>
    <t>E</t>
  </si>
  <si>
    <r>
      <t xml:space="preserve">Przedmioty z dziedzin nauki H lub S </t>
    </r>
    <r>
      <rPr>
        <b/>
        <vertAlign val="superscript"/>
        <sz val="11"/>
        <color theme="1"/>
        <rFont val="Arial Narrow"/>
        <family val="2"/>
        <charset val="238"/>
      </rPr>
      <t>***</t>
    </r>
  </si>
  <si>
    <t>)*</t>
  </si>
  <si>
    <t>Dla profilu kształcenia praktycznego – "kształtujące umiejętności praktyczne”, a dla profilu ogólnoakademickiego – „związane z prowadzoną w Uczelni działalnością naukową”</t>
  </si>
  <si>
    <t>)**</t>
  </si>
  <si>
    <t>Podawane w wymiarze realizowanym przez studenta</t>
  </si>
  <si>
    <t>)***</t>
  </si>
  <si>
    <t>Podawane w wymiarze realizowanym przez studenta - nie dotyczy kierunków studiów, które przyporządkowano do dyscyplin w ramach dziedzin nauk humanistycznych (H) lub nauk społecznych (S)</t>
  </si>
  <si>
    <t>ogólnoakademicki</t>
  </si>
  <si>
    <t xml:space="preserve">Wychowanie fizyczne </t>
  </si>
  <si>
    <t>Matematyka i statystyka opisowa</t>
  </si>
  <si>
    <t>–</t>
  </si>
  <si>
    <t>Fizyka</t>
  </si>
  <si>
    <t>Technologie informacyjne</t>
  </si>
  <si>
    <t>Inżynieria materiałowa</t>
  </si>
  <si>
    <t>Ochrona środowiska</t>
  </si>
  <si>
    <t>Ekonomia</t>
  </si>
  <si>
    <t>Język obcy</t>
  </si>
  <si>
    <t>Chemia</t>
  </si>
  <si>
    <t>Elektrotechnika</t>
  </si>
  <si>
    <t>Grafika inżynierska</t>
  </si>
  <si>
    <t>Mechanika techniczna i wytrzymałość materiałów</t>
  </si>
  <si>
    <t>Semestr 2</t>
  </si>
  <si>
    <t>Semestr 1</t>
  </si>
  <si>
    <t>Semestr 3</t>
  </si>
  <si>
    <t>Automatyka</t>
  </si>
  <si>
    <t>Historia, kultura, sztuka i tradycja regionu</t>
  </si>
  <si>
    <t>Semestr 4</t>
  </si>
  <si>
    <t>Podstawy konstrukcji maszyn</t>
  </si>
  <si>
    <t>Ekonomika i rachunek kosztów dla inżynierów</t>
  </si>
  <si>
    <t>Semestr 5</t>
  </si>
  <si>
    <t>Bezpieczeństwo pracy i ergonomia</t>
  </si>
  <si>
    <t>Proseminarium</t>
  </si>
  <si>
    <t>Semestr 6</t>
  </si>
  <si>
    <t>Egzamin dyplomowy</t>
  </si>
  <si>
    <t>Praca inżynierska</t>
  </si>
  <si>
    <t>Semestr 7</t>
  </si>
  <si>
    <t>Podstawy mechatroniki</t>
  </si>
  <si>
    <t>Robotyzacja</t>
  </si>
  <si>
    <t>Prototypowanie układów elektronicznych</t>
  </si>
  <si>
    <t>Układy napędowe i sterowanie hydrauliczne i pneumatyczne</t>
  </si>
  <si>
    <t>Technologie produkcji roślinnych surowców przemysłowych</t>
  </si>
  <si>
    <t>Systemy produkcji ekologicznej</t>
  </si>
  <si>
    <t>Rolnictwo precyzyjne</t>
  </si>
  <si>
    <t>Techniki produkcji i stosowania biopaliw</t>
  </si>
  <si>
    <t>Programowanie obiektowe</t>
  </si>
  <si>
    <t>Programowanie wizualne</t>
  </si>
  <si>
    <t>Eksploatacja układów mechatroniki</t>
  </si>
  <si>
    <t>Praktyka zawodowa (160 godz. = 4 tyg.)</t>
  </si>
  <si>
    <t>Sterowanie i kontrola procesów</t>
  </si>
  <si>
    <t>Techniki i technologie w uprawach pod osłonami</t>
  </si>
  <si>
    <t>Systemy zabezpieczenia surowców</t>
  </si>
  <si>
    <t>Diagnostyka układów mechatronicznych</t>
  </si>
  <si>
    <t>Cyfrowe systemy sterowania</t>
  </si>
  <si>
    <t>Mechatronika systemów energetycznych</t>
  </si>
  <si>
    <t>Gospodarka wodna i energetyczna w PRS</t>
  </si>
  <si>
    <t>Gospodarka odpadami w produkcji rolniczej</t>
  </si>
  <si>
    <t>Urządzenia i systemy agrotroniczne</t>
  </si>
  <si>
    <t>TZ</t>
  </si>
  <si>
    <t>TS</t>
  </si>
  <si>
    <t>RR</t>
  </si>
  <si>
    <t>-</t>
  </si>
  <si>
    <t>Zajęcia związane z prowadzoną w Uczelni działalnością naukową</t>
  </si>
  <si>
    <t>Rachunek kosztów dla inżynierów</t>
  </si>
  <si>
    <t>odnawialne źródła energii i gospodarka odpadami</t>
  </si>
  <si>
    <t>Propedeutyka OZE i GO</t>
  </si>
  <si>
    <t>Informacja techniczna</t>
  </si>
  <si>
    <t>Podstawy hydrologii i hydrogeologii</t>
  </si>
  <si>
    <t>Mikrobiologiczna transformacja materii organicznej</t>
  </si>
  <si>
    <t>Podstawy produkcji biopaliw</t>
  </si>
  <si>
    <t>Mechanika płynów i urządzenia przepływowe</t>
  </si>
  <si>
    <t xml:space="preserve">Termodynamika </t>
  </si>
  <si>
    <t>Gospodarka energetyczna</t>
  </si>
  <si>
    <t>Podstawy działalności gospodarczej i zarządzania</t>
  </si>
  <si>
    <t>Elektronika i pomiary energetyczne</t>
  </si>
  <si>
    <t>Podstawy energetyki odnawialnej</t>
  </si>
  <si>
    <t>Systemy i urządzenia transportowe</t>
  </si>
  <si>
    <t>Gospodarka odpadami z elementami prawa</t>
  </si>
  <si>
    <t xml:space="preserve">Urządzenia energetyki konwencjonalnej i niekonwencjonalnej </t>
  </si>
  <si>
    <t>Teoria i technika spalania</t>
  </si>
  <si>
    <t>Eksploatacja i niezawodność systemów technicznych</t>
  </si>
  <si>
    <t>Zarządzanie środowiskowe</t>
  </si>
  <si>
    <t>Produkcja i właściwości biomasy</t>
  </si>
  <si>
    <t>Technologie pozyskiwania biomasy</t>
  </si>
  <si>
    <t>Informatyka stosowana w OZE</t>
  </si>
  <si>
    <t>Technologie i techniki produkcji biopaliw ciekłych</t>
  </si>
  <si>
    <t>Właściwości fizyko-chemiczne odpadów</t>
  </si>
  <si>
    <t>Technologia wody i ścieków</t>
  </si>
  <si>
    <t>Informatyka stosowana w GO</t>
  </si>
  <si>
    <t>Odpady w produkcji surowcowej i przetwórstwie</t>
  </si>
  <si>
    <t>Technologie i techniki produkcji biopaliw stałych</t>
  </si>
  <si>
    <t>Technologie i techniki produkcji biopaliw gazowych</t>
  </si>
  <si>
    <t>Układy kogeneracyjne i magazynowanie energii</t>
  </si>
  <si>
    <t>Systemy informacji przestrzennej w zarządzaniu środowiskiem</t>
  </si>
  <si>
    <t>Ekobilans produktu i recykling materiałowy</t>
  </si>
  <si>
    <t>Technologie utylizacji odpadów</t>
  </si>
  <si>
    <t>Układy poligeneracyjne</t>
  </si>
  <si>
    <t>Systemy informacji przestrzennej</t>
  </si>
  <si>
    <t>Ekonomika w energetyce odnawialnej</t>
  </si>
  <si>
    <t>Odpady komunalne</t>
  </si>
  <si>
    <t>Inżynieria procesowa w gospodarce odpadami</t>
  </si>
  <si>
    <t>Ochrona powietrza</t>
  </si>
  <si>
    <t>Logistyka zagospodarowania odpadów i organizacja usług komunalnych</t>
  </si>
  <si>
    <t>Udział zajęć* związane z prowadzona w Uczelni działalnością naukową [%]</t>
  </si>
  <si>
    <t>1a</t>
  </si>
  <si>
    <t>1b</t>
  </si>
  <si>
    <t>Specjalność do wyboru - odnawialne źródła energii (OZE)</t>
  </si>
  <si>
    <t>Specjalność do wyboru - ospodarka odpadami (GO)</t>
  </si>
  <si>
    <r>
      <t>Łącznie fakultatywne - odnawialne źródła energii (OZE)</t>
    </r>
    <r>
      <rPr>
        <b/>
        <vertAlign val="superscript"/>
        <sz val="11"/>
        <color theme="1"/>
        <rFont val="Arial Narrow"/>
        <family val="2"/>
        <charset val="238"/>
      </rPr>
      <t>***</t>
    </r>
  </si>
  <si>
    <r>
      <t>Łącznie fakultatywne - gospodarka odpadami (GO)</t>
    </r>
    <r>
      <rPr>
        <b/>
        <vertAlign val="superscript"/>
        <sz val="11"/>
        <color theme="1"/>
        <rFont val="Arial Narrow"/>
        <family val="2"/>
        <charset val="238"/>
      </rPr>
      <t>***</t>
    </r>
  </si>
  <si>
    <t>RAZEM W SEMESTRZE (A+B) - odnawialne źródła energii (OZE)</t>
  </si>
  <si>
    <t>RAZEM W SEMESTRZE (A+B) - gospodarka odpadami (GO)</t>
  </si>
  <si>
    <t>Odnawialne żródła energii (OZE)</t>
  </si>
  <si>
    <t>Gospodarka odpadami (GO)</t>
  </si>
  <si>
    <t>Rok 1</t>
  </si>
  <si>
    <t>Rok 2</t>
  </si>
  <si>
    <t>Rok 3</t>
  </si>
  <si>
    <t>OZEiGO - odnawialne źródła energii (OZE)</t>
  </si>
  <si>
    <t>OZEiGO - gospodarka odpadami (GO)</t>
  </si>
  <si>
    <t xml:space="preserve">Kod formy studiów i poziomu studiów: </t>
  </si>
  <si>
    <t>stacjonarne (SI)</t>
  </si>
  <si>
    <t>Seminarium dyplomowe - inżynierskie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</si>
</sst>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vertAlign val="superscript"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164" fontId="1" fillId="0" borderId="5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4" fontId="3" fillId="0" borderId="5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164" fontId="1" fillId="0" borderId="6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3" xfId="0" applyFont="1" applyBorder="1"/>
    <xf numFmtId="0" fontId="0" fillId="0" borderId="10" xfId="0" applyFont="1" applyBorder="1"/>
    <xf numFmtId="0" fontId="0" fillId="0" borderId="4" xfId="0" applyFont="1" applyBorder="1"/>
    <xf numFmtId="0" fontId="0" fillId="0" borderId="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" xfId="0" applyFont="1" applyBorder="1"/>
    <xf numFmtId="0" fontId="0" fillId="0" borderId="13" xfId="0" applyFont="1" applyBorder="1"/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4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8"/>
  <sheetViews>
    <sheetView tabSelected="1" topLeftCell="A187" zoomScale="90" zoomScaleNormal="90" workbookViewId="0">
      <selection activeCell="B175" sqref="B175:D176"/>
    </sheetView>
  </sheetViews>
  <sheetFormatPr defaultColWidth="7.75" defaultRowHeight="16.5"/>
  <cols>
    <col min="1" max="1" width="3.75" style="8" customWidth="1"/>
    <col min="2" max="2" width="11.125" style="8" customWidth="1"/>
    <col min="3" max="3" width="12.125" style="8" customWidth="1"/>
    <col min="4" max="4" width="23.875" style="8" customWidth="1"/>
    <col min="5" max="5" width="7.625" style="8" customWidth="1"/>
    <col min="6" max="8" width="5.875" style="8" customWidth="1"/>
    <col min="9" max="9" width="8.125" style="8" customWidth="1"/>
    <col min="10" max="10" width="7.625" style="8" customWidth="1"/>
    <col min="11" max="16384" width="7.75" style="8"/>
  </cols>
  <sheetData>
    <row r="1" spans="1:11" s="1" customFormat="1" ht="10.15" customHeight="1">
      <c r="E1" s="2"/>
    </row>
    <row r="2" spans="1:11" s="3" customFormat="1">
      <c r="A2" s="137" t="s">
        <v>0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1" s="1" customFormat="1" ht="10.15" customHeight="1">
      <c r="E3" s="2"/>
    </row>
    <row r="4" spans="1:11" s="3" customFormat="1" ht="17.649999999999999" customHeight="1">
      <c r="A4" s="11" t="s">
        <v>1</v>
      </c>
      <c r="B4" s="11"/>
      <c r="C4" s="11" t="s">
        <v>91</v>
      </c>
      <c r="D4" s="11"/>
      <c r="E4" s="13"/>
      <c r="F4" s="22"/>
      <c r="G4" s="22"/>
      <c r="H4" s="22"/>
      <c r="I4" s="22"/>
      <c r="J4" s="22"/>
      <c r="K4" s="2"/>
    </row>
    <row r="5" spans="1:11" s="3" customFormat="1" ht="17.649999999999999" customHeight="1">
      <c r="A5" s="138" t="s">
        <v>2</v>
      </c>
      <c r="B5" s="138"/>
      <c r="C5" s="138" t="s">
        <v>35</v>
      </c>
      <c r="D5" s="138"/>
      <c r="E5" s="12"/>
      <c r="F5" s="12"/>
      <c r="G5" s="12"/>
      <c r="H5" s="12"/>
      <c r="I5" s="13"/>
      <c r="J5" s="13"/>
    </row>
    <row r="6" spans="1:11" s="3" customFormat="1" ht="17.649999999999999" customHeight="1">
      <c r="A6" s="138" t="s">
        <v>146</v>
      </c>
      <c r="B6" s="138"/>
      <c r="C6" s="138"/>
      <c r="D6" s="39" t="s">
        <v>147</v>
      </c>
      <c r="E6" s="13"/>
      <c r="F6" s="12"/>
      <c r="G6" s="12"/>
      <c r="H6" s="12"/>
      <c r="I6" s="13"/>
      <c r="J6" s="13"/>
    </row>
    <row r="7" spans="1:11" s="5" customFormat="1" ht="10.15" customHeight="1">
      <c r="A7" s="4"/>
      <c r="B7" s="4"/>
      <c r="C7" s="4"/>
      <c r="D7" s="4"/>
      <c r="E7" s="1"/>
      <c r="F7" s="2"/>
      <c r="G7" s="2"/>
      <c r="H7" s="2"/>
      <c r="I7" s="3"/>
      <c r="J7" s="3"/>
      <c r="K7" s="3"/>
    </row>
    <row r="8" spans="1:11" s="5" customFormat="1" ht="15" customHeight="1">
      <c r="A8" s="6"/>
      <c r="B8" s="6"/>
      <c r="C8" s="6"/>
      <c r="D8" s="6"/>
      <c r="E8" s="3"/>
      <c r="F8" s="7"/>
      <c r="G8" s="3"/>
      <c r="H8" s="3" t="s">
        <v>141</v>
      </c>
      <c r="I8" s="3"/>
      <c r="J8" s="3" t="s">
        <v>50</v>
      </c>
    </row>
    <row r="9" spans="1:11" ht="14.65" customHeight="1">
      <c r="A9" s="139" t="s">
        <v>3</v>
      </c>
      <c r="B9" s="141" t="s">
        <v>4</v>
      </c>
      <c r="C9" s="142"/>
      <c r="D9" s="143"/>
      <c r="E9" s="127" t="s">
        <v>5</v>
      </c>
      <c r="F9" s="136" t="s">
        <v>6</v>
      </c>
      <c r="G9" s="136"/>
      <c r="H9" s="136"/>
      <c r="I9" s="136"/>
      <c r="J9" s="98" t="s">
        <v>89</v>
      </c>
    </row>
    <row r="10" spans="1:11" ht="14.65" customHeight="1">
      <c r="A10" s="134"/>
      <c r="B10" s="144"/>
      <c r="C10" s="145"/>
      <c r="D10" s="146"/>
      <c r="E10" s="128"/>
      <c r="F10" s="136" t="s">
        <v>7</v>
      </c>
      <c r="G10" s="136"/>
      <c r="H10" s="136"/>
      <c r="I10" s="127" t="s">
        <v>8</v>
      </c>
      <c r="J10" s="99"/>
    </row>
    <row r="11" spans="1:11" ht="37.5" customHeight="1">
      <c r="A11" s="140"/>
      <c r="B11" s="147"/>
      <c r="C11" s="148"/>
      <c r="D11" s="149"/>
      <c r="E11" s="150"/>
      <c r="F11" s="28" t="s">
        <v>85</v>
      </c>
      <c r="G11" s="25" t="s">
        <v>86</v>
      </c>
      <c r="H11" s="28" t="s">
        <v>87</v>
      </c>
      <c r="I11" s="150"/>
      <c r="J11" s="151"/>
    </row>
    <row r="12" spans="1:11" ht="17.649999999999999" customHeight="1">
      <c r="A12" s="135" t="s">
        <v>10</v>
      </c>
      <c r="B12" s="135"/>
      <c r="C12" s="135"/>
      <c r="D12" s="135"/>
      <c r="E12" s="135"/>
      <c r="F12" s="135"/>
      <c r="G12" s="135"/>
      <c r="H12" s="135"/>
      <c r="I12" s="135"/>
      <c r="J12" s="135"/>
    </row>
    <row r="13" spans="1:11" ht="17.649999999999999" customHeight="1">
      <c r="A13" s="30">
        <v>1</v>
      </c>
      <c r="B13" s="117" t="s">
        <v>36</v>
      </c>
      <c r="C13" s="118"/>
      <c r="D13" s="118"/>
      <c r="E13" s="15" t="s">
        <v>38</v>
      </c>
      <c r="F13" s="27"/>
      <c r="G13" s="23"/>
      <c r="H13" s="27"/>
      <c r="I13" s="24"/>
      <c r="J13" s="29" t="s">
        <v>38</v>
      </c>
    </row>
    <row r="14" spans="1:11" ht="17.649999999999999" customHeight="1">
      <c r="A14" s="30">
        <v>2</v>
      </c>
      <c r="B14" s="117" t="s">
        <v>37</v>
      </c>
      <c r="C14" s="118"/>
      <c r="D14" s="118"/>
      <c r="E14" s="61">
        <v>6</v>
      </c>
      <c r="F14" s="17">
        <v>6</v>
      </c>
      <c r="G14" s="19">
        <v>0</v>
      </c>
      <c r="H14" s="17">
        <v>0</v>
      </c>
      <c r="I14" s="19">
        <v>3</v>
      </c>
      <c r="J14" s="49">
        <v>6</v>
      </c>
    </row>
    <row r="15" spans="1:11" ht="17.649999999999999" customHeight="1">
      <c r="A15" s="30">
        <v>3</v>
      </c>
      <c r="B15" s="117" t="s">
        <v>39</v>
      </c>
      <c r="C15" s="118"/>
      <c r="D15" s="118"/>
      <c r="E15" s="61">
        <v>3</v>
      </c>
      <c r="F15" s="17">
        <v>3</v>
      </c>
      <c r="G15" s="19">
        <v>0</v>
      </c>
      <c r="H15" s="17">
        <v>0</v>
      </c>
      <c r="I15" s="19">
        <v>1.8</v>
      </c>
      <c r="J15" s="49">
        <v>3</v>
      </c>
    </row>
    <row r="16" spans="1:11" ht="17.649999999999999" customHeight="1">
      <c r="A16" s="30">
        <v>4</v>
      </c>
      <c r="B16" s="117" t="s">
        <v>40</v>
      </c>
      <c r="C16" s="118"/>
      <c r="D16" s="118"/>
      <c r="E16" s="61">
        <v>3</v>
      </c>
      <c r="F16" s="17">
        <v>3</v>
      </c>
      <c r="G16" s="19">
        <v>0</v>
      </c>
      <c r="H16" s="17">
        <v>0</v>
      </c>
      <c r="I16" s="19">
        <v>1.6</v>
      </c>
      <c r="J16" s="49">
        <v>3</v>
      </c>
    </row>
    <row r="17" spans="1:10" ht="17.649999999999999" customHeight="1">
      <c r="A17" s="30">
        <v>5</v>
      </c>
      <c r="B17" s="117" t="s">
        <v>41</v>
      </c>
      <c r="C17" s="118"/>
      <c r="D17" s="118"/>
      <c r="E17" s="61">
        <v>3</v>
      </c>
      <c r="F17" s="17">
        <v>2.2000000000000002</v>
      </c>
      <c r="G17" s="19">
        <v>0</v>
      </c>
      <c r="H17" s="17">
        <v>0.8</v>
      </c>
      <c r="I17" s="19">
        <v>2</v>
      </c>
      <c r="J17" s="49">
        <v>0</v>
      </c>
    </row>
    <row r="18" spans="1:10" ht="17.649999999999999" customHeight="1">
      <c r="A18" s="30">
        <v>6</v>
      </c>
      <c r="B18" s="117" t="s">
        <v>42</v>
      </c>
      <c r="C18" s="118"/>
      <c r="D18" s="118"/>
      <c r="E18" s="61">
        <v>3</v>
      </c>
      <c r="F18" s="17">
        <v>2.2000000000000002</v>
      </c>
      <c r="G18" s="19">
        <v>0</v>
      </c>
      <c r="H18" s="17">
        <v>0.8</v>
      </c>
      <c r="I18" s="19">
        <v>1.6</v>
      </c>
      <c r="J18" s="49">
        <v>3</v>
      </c>
    </row>
    <row r="19" spans="1:10" ht="17.649999999999999" customHeight="1">
      <c r="A19" s="30">
        <v>7</v>
      </c>
      <c r="B19" s="117" t="s">
        <v>43</v>
      </c>
      <c r="C19" s="118"/>
      <c r="D19" s="118"/>
      <c r="E19" s="61">
        <v>3</v>
      </c>
      <c r="F19" s="17">
        <v>3</v>
      </c>
      <c r="G19" s="19">
        <v>0</v>
      </c>
      <c r="H19" s="17">
        <v>0</v>
      </c>
      <c r="I19" s="19">
        <v>2</v>
      </c>
      <c r="J19" s="49">
        <v>3</v>
      </c>
    </row>
    <row r="20" spans="1:10" ht="17.649999999999999" customHeight="1">
      <c r="A20" s="30">
        <v>8</v>
      </c>
      <c r="B20" s="117" t="s">
        <v>92</v>
      </c>
      <c r="C20" s="118"/>
      <c r="D20" s="119"/>
      <c r="E20" s="61">
        <v>1</v>
      </c>
      <c r="F20" s="17">
        <v>1</v>
      </c>
      <c r="G20" s="19">
        <v>0</v>
      </c>
      <c r="H20" s="17">
        <v>0</v>
      </c>
      <c r="I20" s="19">
        <v>0.8</v>
      </c>
      <c r="J20" s="49">
        <v>1</v>
      </c>
    </row>
    <row r="21" spans="1:10" ht="17.649999999999999" customHeight="1">
      <c r="A21" s="30">
        <v>9</v>
      </c>
      <c r="B21" s="117" t="s">
        <v>93</v>
      </c>
      <c r="C21" s="118"/>
      <c r="D21" s="119"/>
      <c r="E21" s="61">
        <v>3</v>
      </c>
      <c r="F21" s="17">
        <v>2.6</v>
      </c>
      <c r="G21" s="19">
        <v>0</v>
      </c>
      <c r="H21" s="17">
        <v>0.4</v>
      </c>
      <c r="I21" s="19">
        <v>1.8</v>
      </c>
      <c r="J21" s="49">
        <v>0</v>
      </c>
    </row>
    <row r="22" spans="1:10" ht="17.649999999999999" customHeight="1">
      <c r="A22" s="30">
        <v>10</v>
      </c>
      <c r="B22" s="117" t="s">
        <v>94</v>
      </c>
      <c r="C22" s="118"/>
      <c r="D22" s="119"/>
      <c r="E22" s="61">
        <v>2</v>
      </c>
      <c r="F22" s="17">
        <v>1.5</v>
      </c>
      <c r="G22" s="19">
        <v>0.5</v>
      </c>
      <c r="H22" s="17">
        <v>0</v>
      </c>
      <c r="I22" s="19">
        <v>1.6</v>
      </c>
      <c r="J22" s="49">
        <v>0</v>
      </c>
    </row>
    <row r="23" spans="1:10" ht="17.649999999999999" customHeight="1">
      <c r="A23" s="30">
        <v>11</v>
      </c>
      <c r="B23" s="117" t="s">
        <v>95</v>
      </c>
      <c r="C23" s="118"/>
      <c r="D23" s="119"/>
      <c r="E23" s="61">
        <v>3</v>
      </c>
      <c r="F23" s="17">
        <v>2.4</v>
      </c>
      <c r="G23" s="19">
        <v>0</v>
      </c>
      <c r="H23" s="17">
        <v>0.6</v>
      </c>
      <c r="I23" s="19">
        <v>2</v>
      </c>
      <c r="J23" s="49">
        <v>3</v>
      </c>
    </row>
    <row r="24" spans="1:10" s="5" customFormat="1">
      <c r="A24" s="47" t="s">
        <v>15</v>
      </c>
      <c r="B24" s="132" t="s">
        <v>16</v>
      </c>
      <c r="C24" s="133"/>
      <c r="D24" s="40"/>
      <c r="E24" s="53">
        <f>SUM(E13:E23)</f>
        <v>30</v>
      </c>
      <c r="F24" s="42">
        <f t="shared" ref="F24:H24" si="0">SUM(F13:F23)</f>
        <v>26.9</v>
      </c>
      <c r="G24" s="50">
        <f t="shared" si="0"/>
        <v>0.5</v>
      </c>
      <c r="H24" s="53">
        <f t="shared" si="0"/>
        <v>2.6</v>
      </c>
      <c r="I24" s="53">
        <f>SUM(I13:I23)</f>
        <v>18.200000000000003</v>
      </c>
      <c r="J24" s="50">
        <f>SUM(J13:J23)</f>
        <v>22</v>
      </c>
    </row>
    <row r="25" spans="1:10">
      <c r="A25" s="134" t="s">
        <v>17</v>
      </c>
      <c r="B25" s="134"/>
      <c r="C25" s="134"/>
      <c r="D25" s="134"/>
      <c r="E25" s="134"/>
      <c r="F25" s="134"/>
      <c r="G25" s="134"/>
      <c r="H25" s="134"/>
      <c r="I25" s="134"/>
      <c r="J25" s="134"/>
    </row>
    <row r="26" spans="1:10">
      <c r="A26" s="43"/>
      <c r="B26" s="135"/>
      <c r="C26" s="135"/>
      <c r="D26" s="43"/>
      <c r="E26" s="55">
        <v>0</v>
      </c>
      <c r="F26" s="62">
        <v>0</v>
      </c>
      <c r="G26" s="55">
        <v>0</v>
      </c>
      <c r="H26" s="62">
        <v>0</v>
      </c>
      <c r="I26" s="55">
        <v>0</v>
      </c>
      <c r="J26" s="62">
        <v>0</v>
      </c>
    </row>
    <row r="27" spans="1:10" s="5" customFormat="1" ht="18">
      <c r="A27" s="47" t="s">
        <v>18</v>
      </c>
      <c r="B27" s="133" t="s">
        <v>19</v>
      </c>
      <c r="C27" s="133"/>
      <c r="D27" s="40"/>
      <c r="E27" s="53">
        <f t="shared" ref="E27:J27" si="1">SUM(E26:E26)</f>
        <v>0</v>
      </c>
      <c r="F27" s="42">
        <f t="shared" si="1"/>
        <v>0</v>
      </c>
      <c r="G27" s="53">
        <f t="shared" si="1"/>
        <v>0</v>
      </c>
      <c r="H27" s="42">
        <f t="shared" si="1"/>
        <v>0</v>
      </c>
      <c r="I27" s="53">
        <f t="shared" si="1"/>
        <v>0</v>
      </c>
      <c r="J27" s="42">
        <f t="shared" si="1"/>
        <v>0</v>
      </c>
    </row>
    <row r="28" spans="1:10" s="5" customFormat="1">
      <c r="A28" s="34" t="s">
        <v>20</v>
      </c>
      <c r="B28" s="109" t="s">
        <v>21</v>
      </c>
      <c r="C28" s="109"/>
      <c r="D28" s="44"/>
      <c r="E28" s="54">
        <f t="shared" ref="E28:J28" si="2">SUM(E24+E27)</f>
        <v>30</v>
      </c>
      <c r="F28" s="34">
        <f t="shared" si="2"/>
        <v>26.9</v>
      </c>
      <c r="G28" s="46">
        <f t="shared" si="2"/>
        <v>0.5</v>
      </c>
      <c r="H28" s="34">
        <f t="shared" si="2"/>
        <v>2.6</v>
      </c>
      <c r="I28" s="46">
        <f t="shared" si="2"/>
        <v>18.200000000000003</v>
      </c>
      <c r="J28" s="34">
        <f t="shared" si="2"/>
        <v>22</v>
      </c>
    </row>
    <row r="30" spans="1:10" s="5" customFormat="1" ht="15" customHeight="1">
      <c r="A30" s="6"/>
      <c r="B30" s="6"/>
      <c r="C30" s="6"/>
      <c r="D30" s="6"/>
      <c r="E30" s="3"/>
      <c r="F30" s="7"/>
      <c r="G30" s="3"/>
      <c r="H30" s="3" t="s">
        <v>141</v>
      </c>
      <c r="I30" s="3"/>
      <c r="J30" s="3" t="s">
        <v>49</v>
      </c>
    </row>
    <row r="31" spans="1:10" ht="14.65" customHeight="1">
      <c r="A31" s="139" t="s">
        <v>3</v>
      </c>
      <c r="B31" s="141" t="s">
        <v>4</v>
      </c>
      <c r="C31" s="139"/>
      <c r="D31" s="123"/>
      <c r="E31" s="98" t="s">
        <v>5</v>
      </c>
      <c r="F31" s="129" t="s">
        <v>6</v>
      </c>
      <c r="G31" s="136"/>
      <c r="H31" s="136"/>
      <c r="I31" s="156"/>
      <c r="J31" s="98" t="s">
        <v>89</v>
      </c>
    </row>
    <row r="32" spans="1:10" ht="14.65" customHeight="1">
      <c r="A32" s="134"/>
      <c r="B32" s="155"/>
      <c r="C32" s="134"/>
      <c r="D32" s="124"/>
      <c r="E32" s="99"/>
      <c r="F32" s="129" t="s">
        <v>7</v>
      </c>
      <c r="G32" s="136"/>
      <c r="H32" s="136"/>
      <c r="I32" s="127" t="s">
        <v>8</v>
      </c>
      <c r="J32" s="99"/>
    </row>
    <row r="33" spans="1:10" ht="37.5" customHeight="1">
      <c r="A33" s="134"/>
      <c r="B33" s="155"/>
      <c r="C33" s="134"/>
      <c r="D33" s="124"/>
      <c r="E33" s="99"/>
      <c r="F33" s="94" t="s">
        <v>85</v>
      </c>
      <c r="G33" s="95" t="s">
        <v>86</v>
      </c>
      <c r="H33" s="95" t="s">
        <v>87</v>
      </c>
      <c r="I33" s="150"/>
      <c r="J33" s="99"/>
    </row>
    <row r="34" spans="1:10" ht="17.649999999999999" customHeight="1">
      <c r="A34" s="135" t="s">
        <v>10</v>
      </c>
      <c r="B34" s="135"/>
      <c r="C34" s="135"/>
      <c r="D34" s="135"/>
      <c r="E34" s="135"/>
      <c r="F34" s="135"/>
      <c r="G34" s="135"/>
      <c r="H34" s="135"/>
      <c r="I34" s="135"/>
      <c r="J34" s="135"/>
    </row>
    <row r="35" spans="1:10" ht="17.649999999999999" customHeight="1">
      <c r="A35" s="59">
        <v>1</v>
      </c>
      <c r="B35" s="152" t="s">
        <v>36</v>
      </c>
      <c r="C35" s="153"/>
      <c r="D35" s="154"/>
      <c r="E35" s="16" t="s">
        <v>38</v>
      </c>
      <c r="F35" s="36"/>
      <c r="G35" s="20"/>
      <c r="H35" s="36"/>
      <c r="I35" s="20"/>
      <c r="J35" s="35" t="s">
        <v>38</v>
      </c>
    </row>
    <row r="36" spans="1:10" ht="17.649999999999999" customHeight="1">
      <c r="A36" s="30">
        <v>2</v>
      </c>
      <c r="B36" s="117" t="s">
        <v>44</v>
      </c>
      <c r="C36" s="118"/>
      <c r="D36" s="119"/>
      <c r="E36" s="61">
        <v>2</v>
      </c>
      <c r="F36" s="17">
        <v>2</v>
      </c>
      <c r="G36" s="19">
        <v>0</v>
      </c>
      <c r="H36" s="17">
        <v>0</v>
      </c>
      <c r="I36" s="19">
        <v>1</v>
      </c>
      <c r="J36" s="49">
        <v>0</v>
      </c>
    </row>
    <row r="37" spans="1:10" ht="17.649999999999999" customHeight="1">
      <c r="A37" s="30">
        <v>3</v>
      </c>
      <c r="B37" s="117" t="s">
        <v>37</v>
      </c>
      <c r="C37" s="118"/>
      <c r="D37" s="119"/>
      <c r="E37" s="61">
        <v>5</v>
      </c>
      <c r="F37" s="17">
        <v>5</v>
      </c>
      <c r="G37" s="19">
        <v>0</v>
      </c>
      <c r="H37" s="17">
        <v>0</v>
      </c>
      <c r="I37" s="19">
        <v>3</v>
      </c>
      <c r="J37" s="49">
        <v>5</v>
      </c>
    </row>
    <row r="38" spans="1:10" ht="17.649999999999999" customHeight="1">
      <c r="A38" s="30">
        <v>4</v>
      </c>
      <c r="B38" s="117" t="s">
        <v>45</v>
      </c>
      <c r="C38" s="118"/>
      <c r="D38" s="119"/>
      <c r="E38" s="61">
        <v>2</v>
      </c>
      <c r="F38" s="17">
        <v>1.6</v>
      </c>
      <c r="G38" s="19">
        <v>0</v>
      </c>
      <c r="H38" s="17">
        <v>0.4</v>
      </c>
      <c r="I38" s="19">
        <v>1.6</v>
      </c>
      <c r="J38" s="49">
        <v>2</v>
      </c>
    </row>
    <row r="39" spans="1:10" ht="17.649999999999999" customHeight="1">
      <c r="A39" s="30">
        <v>5</v>
      </c>
      <c r="B39" s="117" t="s">
        <v>97</v>
      </c>
      <c r="C39" s="118"/>
      <c r="D39" s="119"/>
      <c r="E39" s="61">
        <v>4</v>
      </c>
      <c r="F39" s="17">
        <v>4</v>
      </c>
      <c r="G39" s="19">
        <v>0</v>
      </c>
      <c r="H39" s="17">
        <v>0</v>
      </c>
      <c r="I39" s="19">
        <v>2</v>
      </c>
      <c r="J39" s="49">
        <v>0</v>
      </c>
    </row>
    <row r="40" spans="1:10" ht="17.649999999999999" customHeight="1">
      <c r="A40" s="30">
        <v>6</v>
      </c>
      <c r="B40" s="117" t="s">
        <v>46</v>
      </c>
      <c r="C40" s="118"/>
      <c r="D40" s="119"/>
      <c r="E40" s="61">
        <v>4</v>
      </c>
      <c r="F40" s="17">
        <v>4</v>
      </c>
      <c r="G40" s="19">
        <v>0</v>
      </c>
      <c r="H40" s="17">
        <v>0</v>
      </c>
      <c r="I40" s="19">
        <v>2</v>
      </c>
      <c r="J40" s="49">
        <v>4</v>
      </c>
    </row>
    <row r="41" spans="1:10" ht="17.649999999999999" customHeight="1">
      <c r="A41" s="30">
        <v>7</v>
      </c>
      <c r="B41" s="117" t="s">
        <v>47</v>
      </c>
      <c r="C41" s="118"/>
      <c r="D41" s="119"/>
      <c r="E41" s="61">
        <v>5</v>
      </c>
      <c r="F41" s="17">
        <v>5</v>
      </c>
      <c r="G41" s="19">
        <v>0</v>
      </c>
      <c r="H41" s="17">
        <v>0</v>
      </c>
      <c r="I41" s="19">
        <v>3</v>
      </c>
      <c r="J41" s="49">
        <v>0</v>
      </c>
    </row>
    <row r="42" spans="1:10" ht="17.649999999999999" customHeight="1">
      <c r="A42" s="30">
        <v>8</v>
      </c>
      <c r="B42" s="117" t="s">
        <v>48</v>
      </c>
      <c r="C42" s="118"/>
      <c r="D42" s="119"/>
      <c r="E42" s="61">
        <v>4</v>
      </c>
      <c r="F42" s="17">
        <v>2</v>
      </c>
      <c r="G42" s="19">
        <v>1</v>
      </c>
      <c r="H42" s="17">
        <v>1</v>
      </c>
      <c r="I42" s="19">
        <v>2.4</v>
      </c>
      <c r="J42" s="49">
        <v>0</v>
      </c>
    </row>
    <row r="43" spans="1:10" ht="17.649999999999999" customHeight="1">
      <c r="A43" s="60">
        <v>9</v>
      </c>
      <c r="B43" s="117" t="s">
        <v>96</v>
      </c>
      <c r="C43" s="118"/>
      <c r="D43" s="119"/>
      <c r="E43" s="61">
        <v>4</v>
      </c>
      <c r="F43" s="17">
        <v>3</v>
      </c>
      <c r="G43" s="19">
        <v>0.2</v>
      </c>
      <c r="H43" s="17">
        <v>0.8</v>
      </c>
      <c r="I43" s="19">
        <v>2.4</v>
      </c>
      <c r="J43" s="49">
        <v>4</v>
      </c>
    </row>
    <row r="44" spans="1:10" s="5" customFormat="1">
      <c r="A44" s="47" t="s">
        <v>15</v>
      </c>
      <c r="B44" s="132" t="s">
        <v>16</v>
      </c>
      <c r="C44" s="133"/>
      <c r="D44" s="52"/>
      <c r="E44" s="53">
        <f t="shared" ref="E44:J44" si="3">SUM(E35:E43)</f>
        <v>30</v>
      </c>
      <c r="F44" s="47">
        <f t="shared" si="3"/>
        <v>26.6</v>
      </c>
      <c r="G44" s="48">
        <f t="shared" si="3"/>
        <v>1.2</v>
      </c>
      <c r="H44" s="47">
        <f t="shared" si="3"/>
        <v>2.2000000000000002</v>
      </c>
      <c r="I44" s="53">
        <f t="shared" si="3"/>
        <v>17.399999999999999</v>
      </c>
      <c r="J44" s="50">
        <f t="shared" si="3"/>
        <v>15</v>
      </c>
    </row>
    <row r="45" spans="1:10">
      <c r="A45" s="134" t="s">
        <v>17</v>
      </c>
      <c r="B45" s="134"/>
      <c r="C45" s="134"/>
      <c r="D45" s="134"/>
      <c r="E45" s="134"/>
      <c r="F45" s="134"/>
      <c r="G45" s="134"/>
      <c r="H45" s="134"/>
      <c r="I45" s="134"/>
      <c r="J45" s="134"/>
    </row>
    <row r="46" spans="1:10">
      <c r="A46" s="43"/>
      <c r="B46" s="135"/>
      <c r="C46" s="135"/>
      <c r="D46" s="43"/>
      <c r="E46" s="63">
        <v>0</v>
      </c>
      <c r="F46" s="64">
        <v>0</v>
      </c>
      <c r="G46" s="63">
        <v>0</v>
      </c>
      <c r="H46" s="65">
        <v>0</v>
      </c>
      <c r="I46" s="63">
        <v>0</v>
      </c>
      <c r="J46" s="65">
        <v>0</v>
      </c>
    </row>
    <row r="47" spans="1:10" s="5" customFormat="1" ht="18">
      <c r="A47" s="37" t="s">
        <v>18</v>
      </c>
      <c r="B47" s="101" t="s">
        <v>19</v>
      </c>
      <c r="C47" s="107"/>
      <c r="D47" s="38"/>
      <c r="E47" s="21">
        <f t="shared" ref="E47:J47" si="4">SUM(E46:E46)</f>
        <v>0</v>
      </c>
      <c r="F47" s="66">
        <f t="shared" si="4"/>
        <v>0</v>
      </c>
      <c r="G47" s="21">
        <f t="shared" si="4"/>
        <v>0</v>
      </c>
      <c r="H47" s="66">
        <f t="shared" si="4"/>
        <v>0</v>
      </c>
      <c r="I47" s="21">
        <f t="shared" si="4"/>
        <v>0</v>
      </c>
      <c r="J47" s="58">
        <f t="shared" si="4"/>
        <v>0</v>
      </c>
    </row>
    <row r="48" spans="1:10" s="5" customFormat="1">
      <c r="A48" s="47" t="s">
        <v>20</v>
      </c>
      <c r="B48" s="132" t="s">
        <v>21</v>
      </c>
      <c r="C48" s="133"/>
      <c r="D48" s="40"/>
      <c r="E48" s="53">
        <f t="shared" ref="E48:J48" si="5">SUM(E44+E47)</f>
        <v>30</v>
      </c>
      <c r="F48" s="47">
        <f t="shared" si="5"/>
        <v>26.6</v>
      </c>
      <c r="G48" s="48">
        <f t="shared" si="5"/>
        <v>1.2</v>
      </c>
      <c r="H48" s="47">
        <f t="shared" si="5"/>
        <v>2.2000000000000002</v>
      </c>
      <c r="I48" s="48">
        <f t="shared" si="5"/>
        <v>17.399999999999999</v>
      </c>
      <c r="J48" s="51">
        <f t="shared" si="5"/>
        <v>15</v>
      </c>
    </row>
    <row r="50" spans="1:10" s="5" customFormat="1" ht="15" customHeight="1">
      <c r="A50" s="6"/>
      <c r="B50" s="6"/>
      <c r="C50" s="6"/>
      <c r="D50" s="6"/>
      <c r="E50" s="3"/>
      <c r="F50" s="7"/>
      <c r="G50" s="3"/>
      <c r="H50" s="3" t="s">
        <v>142</v>
      </c>
      <c r="I50" s="3"/>
      <c r="J50" s="3" t="s">
        <v>51</v>
      </c>
    </row>
    <row r="51" spans="1:10" ht="14.65" customHeight="1">
      <c r="A51" s="139" t="s">
        <v>3</v>
      </c>
      <c r="B51" s="141" t="s">
        <v>4</v>
      </c>
      <c r="C51" s="139"/>
      <c r="D51" s="123"/>
      <c r="E51" s="130" t="s">
        <v>5</v>
      </c>
      <c r="F51" s="136" t="s">
        <v>6</v>
      </c>
      <c r="G51" s="136"/>
      <c r="H51" s="136"/>
      <c r="I51" s="136"/>
      <c r="J51" s="98" t="s">
        <v>89</v>
      </c>
    </row>
    <row r="52" spans="1:10" ht="14.65" customHeight="1">
      <c r="A52" s="134"/>
      <c r="B52" s="155"/>
      <c r="C52" s="134"/>
      <c r="D52" s="124"/>
      <c r="E52" s="131"/>
      <c r="F52" s="136" t="s">
        <v>7</v>
      </c>
      <c r="G52" s="136"/>
      <c r="H52" s="136"/>
      <c r="I52" s="130" t="s">
        <v>8</v>
      </c>
      <c r="J52" s="99"/>
    </row>
    <row r="53" spans="1:10" ht="36.75" customHeight="1">
      <c r="A53" s="134"/>
      <c r="B53" s="155"/>
      <c r="C53" s="134"/>
      <c r="D53" s="124"/>
      <c r="E53" s="131"/>
      <c r="F53" s="33" t="s">
        <v>85</v>
      </c>
      <c r="G53" s="26" t="s">
        <v>86</v>
      </c>
      <c r="H53" s="32" t="s">
        <v>87</v>
      </c>
      <c r="I53" s="131"/>
      <c r="J53" s="99"/>
    </row>
    <row r="54" spans="1:10" ht="17.649999999999999" customHeight="1">
      <c r="A54" s="135" t="s">
        <v>10</v>
      </c>
      <c r="B54" s="135"/>
      <c r="C54" s="135"/>
      <c r="D54" s="135"/>
      <c r="E54" s="135"/>
      <c r="F54" s="135"/>
      <c r="G54" s="135"/>
      <c r="H54" s="135"/>
      <c r="I54" s="135"/>
      <c r="J54" s="135"/>
    </row>
    <row r="55" spans="1:10" ht="17.649999999999999" customHeight="1">
      <c r="A55" s="27">
        <v>1</v>
      </c>
      <c r="B55" s="117" t="s">
        <v>44</v>
      </c>
      <c r="C55" s="118"/>
      <c r="D55" s="119"/>
      <c r="E55" s="61">
        <v>2</v>
      </c>
      <c r="F55" s="17">
        <v>2</v>
      </c>
      <c r="G55" s="19">
        <v>0</v>
      </c>
      <c r="H55" s="17">
        <v>0</v>
      </c>
      <c r="I55" s="19">
        <v>1</v>
      </c>
      <c r="J55" s="49">
        <v>0</v>
      </c>
    </row>
    <row r="56" spans="1:10" ht="17.649999999999999" customHeight="1">
      <c r="A56" s="27">
        <v>2</v>
      </c>
      <c r="B56" s="117" t="s">
        <v>52</v>
      </c>
      <c r="C56" s="118"/>
      <c r="D56" s="119"/>
      <c r="E56" s="61">
        <v>4</v>
      </c>
      <c r="F56" s="17">
        <v>4</v>
      </c>
      <c r="G56" s="19">
        <v>0</v>
      </c>
      <c r="H56" s="17">
        <v>0</v>
      </c>
      <c r="I56" s="19">
        <v>2</v>
      </c>
      <c r="J56" s="49">
        <v>4</v>
      </c>
    </row>
    <row r="57" spans="1:10" ht="17.649999999999999" customHeight="1">
      <c r="A57" s="27">
        <v>3</v>
      </c>
      <c r="B57" s="117" t="s">
        <v>48</v>
      </c>
      <c r="C57" s="118"/>
      <c r="D57" s="119"/>
      <c r="E57" s="61">
        <v>2</v>
      </c>
      <c r="F57" s="17">
        <v>1.2</v>
      </c>
      <c r="G57" s="19">
        <v>0.4</v>
      </c>
      <c r="H57" s="17">
        <v>0.4</v>
      </c>
      <c r="I57" s="19">
        <v>1.6</v>
      </c>
      <c r="J57" s="49">
        <v>0</v>
      </c>
    </row>
    <row r="58" spans="1:10" ht="17.649999999999999" customHeight="1">
      <c r="A58" s="27">
        <v>4</v>
      </c>
      <c r="B58" s="117" t="s">
        <v>98</v>
      </c>
      <c r="C58" s="118"/>
      <c r="D58" s="119"/>
      <c r="E58" s="61">
        <v>6</v>
      </c>
      <c r="F58" s="17">
        <v>5</v>
      </c>
      <c r="G58" s="19">
        <v>1</v>
      </c>
      <c r="H58" s="17">
        <v>0</v>
      </c>
      <c r="I58" s="19">
        <v>4</v>
      </c>
      <c r="J58" s="49">
        <v>4</v>
      </c>
    </row>
    <row r="59" spans="1:10" ht="17.649999999999999" customHeight="1">
      <c r="A59" s="27">
        <v>5</v>
      </c>
      <c r="B59" s="120" t="s">
        <v>99</v>
      </c>
      <c r="C59" s="121"/>
      <c r="D59" s="122"/>
      <c r="E59" s="61">
        <v>6</v>
      </c>
      <c r="F59" s="17">
        <v>4</v>
      </c>
      <c r="G59" s="19">
        <v>2</v>
      </c>
      <c r="H59" s="17">
        <v>0</v>
      </c>
      <c r="I59" s="19">
        <v>3</v>
      </c>
      <c r="J59" s="49">
        <v>6</v>
      </c>
    </row>
    <row r="60" spans="1:10" ht="17.649999999999999" customHeight="1">
      <c r="A60" s="27">
        <v>6</v>
      </c>
      <c r="B60" s="117" t="s">
        <v>100</v>
      </c>
      <c r="C60" s="118"/>
      <c r="D60" s="119"/>
      <c r="E60" s="61">
        <v>2</v>
      </c>
      <c r="F60" s="17">
        <v>2</v>
      </c>
      <c r="G60" s="19">
        <v>0</v>
      </c>
      <c r="H60" s="17">
        <v>0</v>
      </c>
      <c r="I60" s="19">
        <v>1.6</v>
      </c>
      <c r="J60" s="49">
        <v>2</v>
      </c>
    </row>
    <row r="61" spans="1:10" ht="17.649999999999999" customHeight="1">
      <c r="A61" s="27">
        <v>7</v>
      </c>
      <c r="B61" s="117" t="s">
        <v>96</v>
      </c>
      <c r="C61" s="118"/>
      <c r="D61" s="119"/>
      <c r="E61" s="61">
        <v>5</v>
      </c>
      <c r="F61" s="17">
        <v>4</v>
      </c>
      <c r="G61" s="19">
        <v>0.2</v>
      </c>
      <c r="H61" s="17">
        <v>0.8</v>
      </c>
      <c r="I61" s="19">
        <v>2.6</v>
      </c>
      <c r="J61" s="49">
        <v>5</v>
      </c>
    </row>
    <row r="62" spans="1:10" ht="17.649999999999999" customHeight="1">
      <c r="A62" s="27">
        <v>8</v>
      </c>
      <c r="B62" s="117" t="s">
        <v>101</v>
      </c>
      <c r="C62" s="118"/>
      <c r="D62" s="119"/>
      <c r="E62" s="61">
        <v>2</v>
      </c>
      <c r="F62" s="17">
        <v>1.6</v>
      </c>
      <c r="G62" s="19">
        <v>0.4</v>
      </c>
      <c r="H62" s="17">
        <v>0</v>
      </c>
      <c r="I62" s="19">
        <v>1.3</v>
      </c>
      <c r="J62" s="49">
        <v>2</v>
      </c>
    </row>
    <row r="63" spans="1:10" s="5" customFormat="1">
      <c r="A63" s="47" t="s">
        <v>15</v>
      </c>
      <c r="B63" s="132" t="s">
        <v>16</v>
      </c>
      <c r="C63" s="133"/>
      <c r="D63" s="52"/>
      <c r="E63" s="53">
        <f>SUM(E55:E62)</f>
        <v>29</v>
      </c>
      <c r="F63" s="42">
        <f>SUM(F55:F62)</f>
        <v>23.8</v>
      </c>
      <c r="G63" s="53">
        <f>SUM(G55:G62)</f>
        <v>4</v>
      </c>
      <c r="H63" s="42">
        <f t="shared" ref="H63" si="6">SUM(H55:H62)</f>
        <v>1.2000000000000002</v>
      </c>
      <c r="I63" s="53">
        <f>SUM(I55:I62)</f>
        <v>17.099999999999998</v>
      </c>
      <c r="J63" s="50">
        <f>SUM(J55:J62)</f>
        <v>23</v>
      </c>
    </row>
    <row r="64" spans="1:10">
      <c r="A64" s="134" t="s">
        <v>17</v>
      </c>
      <c r="B64" s="134"/>
      <c r="C64" s="134"/>
      <c r="D64" s="134"/>
      <c r="E64" s="134"/>
      <c r="F64" s="134"/>
      <c r="G64" s="134"/>
      <c r="H64" s="134"/>
      <c r="I64" s="134"/>
      <c r="J64" s="134"/>
    </row>
    <row r="65" spans="1:10">
      <c r="A65" s="43">
        <v>1</v>
      </c>
      <c r="B65" s="157" t="s">
        <v>53</v>
      </c>
      <c r="C65" s="158"/>
      <c r="D65" s="159"/>
      <c r="E65" s="63">
        <v>1</v>
      </c>
      <c r="F65" s="62">
        <v>1</v>
      </c>
      <c r="G65" s="55">
        <v>0</v>
      </c>
      <c r="H65" s="62">
        <v>0</v>
      </c>
      <c r="I65" s="55">
        <v>0.8</v>
      </c>
      <c r="J65" s="57">
        <v>0</v>
      </c>
    </row>
    <row r="66" spans="1:10" s="5" customFormat="1" ht="18">
      <c r="A66" s="37" t="s">
        <v>18</v>
      </c>
      <c r="B66" s="101" t="s">
        <v>19</v>
      </c>
      <c r="C66" s="107"/>
      <c r="D66" s="56"/>
      <c r="E66" s="21">
        <f t="shared" ref="E66:J66" si="7">SUM(E65:E65)</f>
        <v>1</v>
      </c>
      <c r="F66" s="66">
        <f t="shared" si="7"/>
        <v>1</v>
      </c>
      <c r="G66" s="21">
        <f t="shared" si="7"/>
        <v>0</v>
      </c>
      <c r="H66" s="66">
        <f t="shared" si="7"/>
        <v>0</v>
      </c>
      <c r="I66" s="21">
        <f t="shared" si="7"/>
        <v>0.8</v>
      </c>
      <c r="J66" s="58">
        <f t="shared" si="7"/>
        <v>0</v>
      </c>
    </row>
    <row r="67" spans="1:10" s="5" customFormat="1">
      <c r="A67" s="47" t="s">
        <v>20</v>
      </c>
      <c r="B67" s="132" t="s">
        <v>21</v>
      </c>
      <c r="C67" s="133"/>
      <c r="D67" s="52"/>
      <c r="E67" s="53">
        <f t="shared" ref="E67:J67" si="8">SUM(E63+E66)</f>
        <v>30</v>
      </c>
      <c r="F67" s="42">
        <f t="shared" si="8"/>
        <v>24.8</v>
      </c>
      <c r="G67" s="53">
        <f t="shared" si="8"/>
        <v>4</v>
      </c>
      <c r="H67" s="42">
        <f t="shared" si="8"/>
        <v>1.2000000000000002</v>
      </c>
      <c r="I67" s="53">
        <f t="shared" si="8"/>
        <v>17.899999999999999</v>
      </c>
      <c r="J67" s="50">
        <f t="shared" si="8"/>
        <v>23</v>
      </c>
    </row>
    <row r="69" spans="1:10" s="5" customFormat="1" ht="15" customHeight="1">
      <c r="A69" s="6"/>
      <c r="B69" s="6"/>
      <c r="C69" s="6"/>
      <c r="D69" s="6"/>
      <c r="E69" s="3"/>
      <c r="F69" s="7"/>
      <c r="G69" s="3"/>
      <c r="H69" s="3" t="s">
        <v>142</v>
      </c>
      <c r="I69" s="3"/>
      <c r="J69" s="3" t="s">
        <v>54</v>
      </c>
    </row>
    <row r="70" spans="1:10" ht="14.65" customHeight="1">
      <c r="A70" s="139" t="s">
        <v>3</v>
      </c>
      <c r="B70" s="141" t="s">
        <v>4</v>
      </c>
      <c r="C70" s="139"/>
      <c r="D70" s="123"/>
      <c r="E70" s="130" t="s">
        <v>5</v>
      </c>
      <c r="F70" s="129" t="s">
        <v>6</v>
      </c>
      <c r="G70" s="136"/>
      <c r="H70" s="136"/>
      <c r="I70" s="156"/>
      <c r="J70" s="98" t="s">
        <v>89</v>
      </c>
    </row>
    <row r="71" spans="1:10" ht="14.65" customHeight="1">
      <c r="A71" s="134"/>
      <c r="B71" s="155"/>
      <c r="C71" s="134"/>
      <c r="D71" s="124"/>
      <c r="E71" s="131"/>
      <c r="F71" s="129" t="s">
        <v>7</v>
      </c>
      <c r="G71" s="136"/>
      <c r="H71" s="136"/>
      <c r="I71" s="127" t="s">
        <v>8</v>
      </c>
      <c r="J71" s="99"/>
    </row>
    <row r="72" spans="1:10" ht="48" customHeight="1">
      <c r="A72" s="134"/>
      <c r="B72" s="155"/>
      <c r="C72" s="134"/>
      <c r="D72" s="124"/>
      <c r="E72" s="131"/>
      <c r="F72" s="33" t="s">
        <v>85</v>
      </c>
      <c r="G72" s="26" t="s">
        <v>86</v>
      </c>
      <c r="H72" s="32" t="s">
        <v>87</v>
      </c>
      <c r="I72" s="128"/>
      <c r="J72" s="99"/>
    </row>
    <row r="73" spans="1:10" ht="17.649999999999999" customHeight="1">
      <c r="A73" s="135" t="s">
        <v>10</v>
      </c>
      <c r="B73" s="135"/>
      <c r="C73" s="135"/>
      <c r="D73" s="135"/>
      <c r="E73" s="135"/>
      <c r="F73" s="135"/>
      <c r="G73" s="135"/>
      <c r="H73" s="135"/>
      <c r="I73" s="135"/>
      <c r="J73" s="135"/>
    </row>
    <row r="74" spans="1:10" ht="17.649999999999999" customHeight="1">
      <c r="A74" s="27">
        <v>1</v>
      </c>
      <c r="B74" s="117" t="s">
        <v>44</v>
      </c>
      <c r="C74" s="118" t="s">
        <v>44</v>
      </c>
      <c r="D74" s="118" t="s">
        <v>44</v>
      </c>
      <c r="E74" s="61">
        <v>2</v>
      </c>
      <c r="F74" s="17">
        <v>2</v>
      </c>
      <c r="G74" s="19">
        <v>0</v>
      </c>
      <c r="H74" s="17">
        <v>0</v>
      </c>
      <c r="I74" s="19">
        <v>1</v>
      </c>
      <c r="J74" s="49">
        <v>0</v>
      </c>
    </row>
    <row r="75" spans="1:10" ht="17.649999999999999" customHeight="1">
      <c r="A75" s="27">
        <v>2</v>
      </c>
      <c r="B75" s="117" t="s">
        <v>55</v>
      </c>
      <c r="C75" s="118" t="s">
        <v>55</v>
      </c>
      <c r="D75" s="118" t="s">
        <v>55</v>
      </c>
      <c r="E75" s="61">
        <v>5</v>
      </c>
      <c r="F75" s="17">
        <v>3.4</v>
      </c>
      <c r="G75" s="19">
        <v>1.6</v>
      </c>
      <c r="H75" s="19">
        <v>0</v>
      </c>
      <c r="I75" s="17">
        <v>3</v>
      </c>
      <c r="J75" s="49">
        <v>0</v>
      </c>
    </row>
    <row r="76" spans="1:10" ht="17.649999999999999" customHeight="1">
      <c r="A76" s="27">
        <v>3</v>
      </c>
      <c r="B76" s="117" t="s">
        <v>90</v>
      </c>
      <c r="C76" s="118" t="s">
        <v>56</v>
      </c>
      <c r="D76" s="118" t="s">
        <v>56</v>
      </c>
      <c r="E76" s="61">
        <v>3</v>
      </c>
      <c r="F76" s="17">
        <v>3</v>
      </c>
      <c r="G76" s="19">
        <v>0</v>
      </c>
      <c r="H76" s="19">
        <v>0</v>
      </c>
      <c r="I76" s="17">
        <v>2</v>
      </c>
      <c r="J76" s="49">
        <v>0</v>
      </c>
    </row>
    <row r="77" spans="1:10" ht="17.649999999999999" customHeight="1">
      <c r="A77" s="27">
        <v>4</v>
      </c>
      <c r="B77" s="117" t="s">
        <v>102</v>
      </c>
      <c r="C77" s="118"/>
      <c r="D77" s="118"/>
      <c r="E77" s="61">
        <v>3</v>
      </c>
      <c r="F77" s="17">
        <v>1.8</v>
      </c>
      <c r="G77" s="19">
        <v>1.2</v>
      </c>
      <c r="H77" s="19">
        <v>0</v>
      </c>
      <c r="I77" s="17">
        <v>2.2000000000000002</v>
      </c>
      <c r="J77" s="49">
        <v>3</v>
      </c>
    </row>
    <row r="78" spans="1:10" ht="17.649999999999999" customHeight="1">
      <c r="A78" s="27">
        <v>5</v>
      </c>
      <c r="B78" s="117" t="s">
        <v>103</v>
      </c>
      <c r="C78" s="118"/>
      <c r="D78" s="118"/>
      <c r="E78" s="61">
        <v>3</v>
      </c>
      <c r="F78" s="17">
        <v>3</v>
      </c>
      <c r="G78" s="19">
        <v>0</v>
      </c>
      <c r="H78" s="19">
        <v>0</v>
      </c>
      <c r="I78" s="17">
        <v>2</v>
      </c>
      <c r="J78" s="49">
        <v>0</v>
      </c>
    </row>
    <row r="79" spans="1:10" ht="17.649999999999999" customHeight="1">
      <c r="A79" s="27">
        <v>6</v>
      </c>
      <c r="B79" s="117" t="s">
        <v>104</v>
      </c>
      <c r="C79" s="118"/>
      <c r="D79" s="118"/>
      <c r="E79" s="61">
        <v>7</v>
      </c>
      <c r="F79" s="17">
        <v>6.4</v>
      </c>
      <c r="G79" s="19">
        <v>0.6</v>
      </c>
      <c r="H79" s="19">
        <v>0</v>
      </c>
      <c r="I79" s="17">
        <v>4</v>
      </c>
      <c r="J79" s="49">
        <v>7</v>
      </c>
    </row>
    <row r="80" spans="1:10" ht="21.75" customHeight="1">
      <c r="A80" s="27">
        <v>7</v>
      </c>
      <c r="B80" s="117" t="s">
        <v>105</v>
      </c>
      <c r="C80" s="118"/>
      <c r="D80" s="118"/>
      <c r="E80" s="61">
        <v>7</v>
      </c>
      <c r="F80" s="17">
        <v>6.4</v>
      </c>
      <c r="G80" s="19">
        <v>0.6</v>
      </c>
      <c r="H80" s="19">
        <v>0</v>
      </c>
      <c r="I80" s="17">
        <v>4.4000000000000004</v>
      </c>
      <c r="J80" s="49">
        <v>7</v>
      </c>
    </row>
    <row r="81" spans="1:10" s="5" customFormat="1">
      <c r="A81" s="47" t="s">
        <v>15</v>
      </c>
      <c r="B81" s="132" t="s">
        <v>16</v>
      </c>
      <c r="C81" s="133"/>
      <c r="D81" s="40"/>
      <c r="E81" s="53">
        <f t="shared" ref="E81:J81" si="9">SUM(E74:E80)</f>
        <v>30</v>
      </c>
      <c r="F81" s="42">
        <f t="shared" si="9"/>
        <v>26</v>
      </c>
      <c r="G81" s="53">
        <f t="shared" si="9"/>
        <v>4</v>
      </c>
      <c r="H81" s="42">
        <f t="shared" si="9"/>
        <v>0</v>
      </c>
      <c r="I81" s="53">
        <f t="shared" si="9"/>
        <v>18.600000000000001</v>
      </c>
      <c r="J81" s="50">
        <f t="shared" si="9"/>
        <v>17</v>
      </c>
    </row>
    <row r="82" spans="1:10">
      <c r="A82" s="134" t="s">
        <v>17</v>
      </c>
      <c r="B82" s="134"/>
      <c r="C82" s="134"/>
      <c r="D82" s="134"/>
      <c r="E82" s="134"/>
      <c r="F82" s="134"/>
      <c r="G82" s="134"/>
      <c r="H82" s="134"/>
      <c r="I82" s="134"/>
      <c r="J82" s="134"/>
    </row>
    <row r="83" spans="1:10">
      <c r="A83" s="43"/>
      <c r="B83" s="160"/>
      <c r="C83" s="135"/>
      <c r="D83" s="43"/>
      <c r="E83" s="55">
        <v>0</v>
      </c>
      <c r="F83" s="62">
        <v>0</v>
      </c>
      <c r="G83" s="55">
        <v>0</v>
      </c>
      <c r="H83" s="62">
        <v>0</v>
      </c>
      <c r="I83" s="55">
        <v>0</v>
      </c>
      <c r="J83" s="57">
        <v>0</v>
      </c>
    </row>
    <row r="84" spans="1:10" s="5" customFormat="1" ht="18">
      <c r="A84" s="47" t="s">
        <v>18</v>
      </c>
      <c r="B84" s="132" t="s">
        <v>19</v>
      </c>
      <c r="C84" s="133"/>
      <c r="D84" s="40"/>
      <c r="E84" s="53">
        <f t="shared" ref="E84:J84" si="10">SUM(E83:E83)</f>
        <v>0</v>
      </c>
      <c r="F84" s="42">
        <f t="shared" si="10"/>
        <v>0</v>
      </c>
      <c r="G84" s="53">
        <f t="shared" si="10"/>
        <v>0</v>
      </c>
      <c r="H84" s="42">
        <f t="shared" si="10"/>
        <v>0</v>
      </c>
      <c r="I84" s="53">
        <f t="shared" si="10"/>
        <v>0</v>
      </c>
      <c r="J84" s="50">
        <f t="shared" si="10"/>
        <v>0</v>
      </c>
    </row>
    <row r="85" spans="1:10" s="5" customFormat="1">
      <c r="A85" s="34" t="s">
        <v>20</v>
      </c>
      <c r="B85" s="108" t="s">
        <v>21</v>
      </c>
      <c r="C85" s="109"/>
      <c r="D85" s="44"/>
      <c r="E85" s="54">
        <f t="shared" ref="E85:J85" si="11">SUM(E81+E84)</f>
        <v>30</v>
      </c>
      <c r="F85" s="67">
        <f t="shared" si="11"/>
        <v>26</v>
      </c>
      <c r="G85" s="54">
        <f t="shared" si="11"/>
        <v>4</v>
      </c>
      <c r="H85" s="67">
        <f t="shared" si="11"/>
        <v>0</v>
      </c>
      <c r="I85" s="54">
        <f t="shared" si="11"/>
        <v>18.600000000000001</v>
      </c>
      <c r="J85" s="68">
        <f t="shared" si="11"/>
        <v>17</v>
      </c>
    </row>
    <row r="86" spans="1:10" s="5" customFormat="1">
      <c r="A86" s="37"/>
      <c r="B86" s="38"/>
      <c r="C86" s="38"/>
      <c r="D86" s="38"/>
      <c r="E86" s="66"/>
      <c r="F86" s="66"/>
      <c r="G86" s="66"/>
      <c r="H86" s="66"/>
      <c r="I86" s="66"/>
      <c r="J86" s="66"/>
    </row>
    <row r="87" spans="1:10" s="5" customFormat="1" ht="15" customHeight="1">
      <c r="A87" s="6"/>
      <c r="B87" s="6"/>
      <c r="C87" s="6"/>
      <c r="D87" s="6"/>
      <c r="E87" s="3"/>
      <c r="F87" s="7"/>
      <c r="G87" s="3"/>
      <c r="H87" s="3" t="s">
        <v>143</v>
      </c>
      <c r="I87" s="3"/>
      <c r="J87" s="3" t="s">
        <v>57</v>
      </c>
    </row>
    <row r="88" spans="1:10" ht="14.65" customHeight="1">
      <c r="A88" s="139" t="s">
        <v>3</v>
      </c>
      <c r="B88" s="141" t="s">
        <v>4</v>
      </c>
      <c r="C88" s="139"/>
      <c r="D88" s="123"/>
      <c r="E88" s="130" t="s">
        <v>5</v>
      </c>
      <c r="F88" s="129" t="s">
        <v>6</v>
      </c>
      <c r="G88" s="136"/>
      <c r="H88" s="136"/>
      <c r="I88" s="156"/>
      <c r="J88" s="98" t="s">
        <v>89</v>
      </c>
    </row>
    <row r="89" spans="1:10" ht="14.65" customHeight="1">
      <c r="A89" s="134"/>
      <c r="B89" s="155"/>
      <c r="C89" s="134"/>
      <c r="D89" s="124"/>
      <c r="E89" s="131"/>
      <c r="F89" s="129" t="s">
        <v>7</v>
      </c>
      <c r="G89" s="136"/>
      <c r="H89" s="136"/>
      <c r="I89" s="127" t="s">
        <v>8</v>
      </c>
      <c r="J89" s="99"/>
    </row>
    <row r="90" spans="1:10" ht="39" customHeight="1">
      <c r="A90" s="134"/>
      <c r="B90" s="155"/>
      <c r="C90" s="134"/>
      <c r="D90" s="124"/>
      <c r="E90" s="131"/>
      <c r="F90" s="33" t="s">
        <v>85</v>
      </c>
      <c r="G90" s="26" t="s">
        <v>86</v>
      </c>
      <c r="H90" s="32" t="s">
        <v>87</v>
      </c>
      <c r="I90" s="128"/>
      <c r="J90" s="99"/>
    </row>
    <row r="91" spans="1:10" ht="17.649999999999999" customHeight="1">
      <c r="A91" s="135" t="s">
        <v>10</v>
      </c>
      <c r="B91" s="135"/>
      <c r="C91" s="135"/>
      <c r="D91" s="135"/>
      <c r="E91" s="135"/>
      <c r="F91" s="135"/>
      <c r="G91" s="135"/>
      <c r="H91" s="135"/>
      <c r="I91" s="135"/>
      <c r="J91" s="135"/>
    </row>
    <row r="92" spans="1:10" ht="17.649999999999999" customHeight="1">
      <c r="A92" s="30">
        <v>1</v>
      </c>
      <c r="B92" s="161" t="s">
        <v>44</v>
      </c>
      <c r="C92" s="161" t="s">
        <v>44</v>
      </c>
      <c r="D92" s="161" t="s">
        <v>44</v>
      </c>
      <c r="E92" s="61">
        <v>2</v>
      </c>
      <c r="F92" s="17">
        <v>2</v>
      </c>
      <c r="G92" s="19">
        <v>0</v>
      </c>
      <c r="H92" s="17">
        <v>0</v>
      </c>
      <c r="I92" s="19">
        <v>1</v>
      </c>
      <c r="J92" s="49">
        <v>0</v>
      </c>
    </row>
    <row r="93" spans="1:10" ht="17.649999999999999" customHeight="1">
      <c r="A93" s="30">
        <v>2</v>
      </c>
      <c r="B93" s="161" t="s">
        <v>58</v>
      </c>
      <c r="C93" s="161" t="s">
        <v>58</v>
      </c>
      <c r="D93" s="161" t="s">
        <v>58</v>
      </c>
      <c r="E93" s="61">
        <v>3</v>
      </c>
      <c r="F93" s="19">
        <v>1.8</v>
      </c>
      <c r="G93" s="19">
        <v>0.8</v>
      </c>
      <c r="H93" s="19">
        <v>0.4</v>
      </c>
      <c r="I93" s="19">
        <v>2</v>
      </c>
      <c r="J93" s="49">
        <v>3</v>
      </c>
    </row>
    <row r="94" spans="1:10" s="5" customFormat="1">
      <c r="A94" s="47" t="s">
        <v>15</v>
      </c>
      <c r="B94" s="132" t="s">
        <v>16</v>
      </c>
      <c r="C94" s="133"/>
      <c r="D94" s="52"/>
      <c r="E94" s="53">
        <f t="shared" ref="E94:J94" si="12">SUM(E92:E93)</f>
        <v>5</v>
      </c>
      <c r="F94" s="53">
        <f t="shared" si="12"/>
        <v>3.8</v>
      </c>
      <c r="G94" s="42">
        <f t="shared" si="12"/>
        <v>0.8</v>
      </c>
      <c r="H94" s="53">
        <f t="shared" si="12"/>
        <v>0.4</v>
      </c>
      <c r="I94" s="53">
        <f t="shared" si="12"/>
        <v>3</v>
      </c>
      <c r="J94" s="42">
        <f t="shared" si="12"/>
        <v>3</v>
      </c>
    </row>
    <row r="95" spans="1:10">
      <c r="A95" s="134" t="s">
        <v>17</v>
      </c>
      <c r="B95" s="134"/>
      <c r="C95" s="134"/>
      <c r="D95" s="134"/>
      <c r="E95" s="134"/>
      <c r="F95" s="134"/>
      <c r="G95" s="134"/>
      <c r="H95" s="134"/>
      <c r="I95" s="134"/>
      <c r="J95" s="134"/>
    </row>
    <row r="96" spans="1:10">
      <c r="A96" s="14" t="s">
        <v>131</v>
      </c>
      <c r="B96" s="162" t="s">
        <v>133</v>
      </c>
      <c r="C96" s="163"/>
      <c r="D96" s="163"/>
      <c r="E96" s="80">
        <f t="shared" ref="E96:J96" si="13">E112</f>
        <v>25</v>
      </c>
      <c r="F96" s="78">
        <f t="shared" si="13"/>
        <v>19.600000000000001</v>
      </c>
      <c r="G96" s="78">
        <f t="shared" si="13"/>
        <v>4.6000000000000005</v>
      </c>
      <c r="H96" s="80">
        <f t="shared" si="13"/>
        <v>0.8</v>
      </c>
      <c r="I96" s="69">
        <f t="shared" si="13"/>
        <v>12</v>
      </c>
      <c r="J96" s="78">
        <f t="shared" si="13"/>
        <v>21</v>
      </c>
    </row>
    <row r="97" spans="1:10">
      <c r="A97" s="73" t="s">
        <v>132</v>
      </c>
      <c r="B97" s="164" t="s">
        <v>134</v>
      </c>
      <c r="C97" s="165"/>
      <c r="D97" s="165"/>
      <c r="E97" s="81">
        <f t="shared" ref="E97:J97" si="14">E118</f>
        <v>25</v>
      </c>
      <c r="F97" s="79">
        <f t="shared" si="14"/>
        <v>20</v>
      </c>
      <c r="G97" s="79">
        <f t="shared" si="14"/>
        <v>3.7</v>
      </c>
      <c r="H97" s="81">
        <f t="shared" si="14"/>
        <v>1.3</v>
      </c>
      <c r="I97" s="70">
        <f t="shared" si="14"/>
        <v>13</v>
      </c>
      <c r="J97" s="79">
        <f t="shared" si="14"/>
        <v>25</v>
      </c>
    </row>
    <row r="98" spans="1:10">
      <c r="A98" s="27"/>
      <c r="B98" s="134"/>
      <c r="C98" s="134"/>
      <c r="D98" s="27"/>
      <c r="E98" s="31"/>
      <c r="F98" s="31"/>
      <c r="G98" s="31"/>
      <c r="H98" s="31"/>
      <c r="I98" s="31"/>
      <c r="J98" s="31"/>
    </row>
    <row r="99" spans="1:10" s="5" customFormat="1" ht="18">
      <c r="A99" s="71" t="s">
        <v>18</v>
      </c>
      <c r="B99" s="166" t="s">
        <v>135</v>
      </c>
      <c r="C99" s="167"/>
      <c r="D99" s="167"/>
      <c r="E99" s="77">
        <f>E96</f>
        <v>25</v>
      </c>
      <c r="F99" s="72">
        <f t="shared" ref="F99:J100" si="15">F96</f>
        <v>19.600000000000001</v>
      </c>
      <c r="G99" s="77">
        <f t="shared" si="15"/>
        <v>4.6000000000000005</v>
      </c>
      <c r="H99" s="72">
        <f t="shared" si="15"/>
        <v>0.8</v>
      </c>
      <c r="I99" s="77">
        <f t="shared" si="15"/>
        <v>12</v>
      </c>
      <c r="J99" s="72">
        <f t="shared" si="15"/>
        <v>21</v>
      </c>
    </row>
    <row r="100" spans="1:10" s="5" customFormat="1" ht="18">
      <c r="A100" s="34" t="s">
        <v>18</v>
      </c>
      <c r="B100" s="108" t="s">
        <v>136</v>
      </c>
      <c r="C100" s="109"/>
      <c r="D100" s="109"/>
      <c r="E100" s="54">
        <f>E97</f>
        <v>25</v>
      </c>
      <c r="F100" s="67">
        <f t="shared" si="15"/>
        <v>20</v>
      </c>
      <c r="G100" s="54">
        <f t="shared" si="15"/>
        <v>3.7</v>
      </c>
      <c r="H100" s="67">
        <f t="shared" si="15"/>
        <v>1.3</v>
      </c>
      <c r="I100" s="54">
        <f t="shared" si="15"/>
        <v>13</v>
      </c>
      <c r="J100" s="67">
        <f t="shared" si="15"/>
        <v>25</v>
      </c>
    </row>
    <row r="101" spans="1:10" s="5" customFormat="1">
      <c r="A101" s="37" t="s">
        <v>20</v>
      </c>
      <c r="B101" s="101" t="s">
        <v>137</v>
      </c>
      <c r="C101" s="107"/>
      <c r="D101" s="107"/>
      <c r="E101" s="21">
        <f>SUM(E94+E99)</f>
        <v>30</v>
      </c>
      <c r="F101" s="66">
        <f t="shared" ref="F101:J101" si="16">SUM(F94+F99)</f>
        <v>23.400000000000002</v>
      </c>
      <c r="G101" s="21">
        <f t="shared" si="16"/>
        <v>5.4</v>
      </c>
      <c r="H101" s="66">
        <f t="shared" ref="H101" si="17">SUM(H94+H99)</f>
        <v>1.2000000000000002</v>
      </c>
      <c r="I101" s="21">
        <f t="shared" si="16"/>
        <v>15</v>
      </c>
      <c r="J101" s="66">
        <f t="shared" si="16"/>
        <v>24</v>
      </c>
    </row>
    <row r="102" spans="1:10" s="5" customFormat="1">
      <c r="A102" s="34" t="s">
        <v>20</v>
      </c>
      <c r="B102" s="108" t="s">
        <v>138</v>
      </c>
      <c r="C102" s="109"/>
      <c r="D102" s="109"/>
      <c r="E102" s="54">
        <f>SUM(E94+E100)</f>
        <v>30</v>
      </c>
      <c r="F102" s="67">
        <f t="shared" ref="F102:J102" si="18">SUM(F94+F100)</f>
        <v>23.8</v>
      </c>
      <c r="G102" s="54">
        <f t="shared" si="18"/>
        <v>4.5</v>
      </c>
      <c r="H102" s="67">
        <f t="shared" si="18"/>
        <v>1.7000000000000002</v>
      </c>
      <c r="I102" s="54">
        <f t="shared" si="18"/>
        <v>16</v>
      </c>
      <c r="J102" s="67">
        <f t="shared" si="18"/>
        <v>28</v>
      </c>
    </row>
    <row r="103" spans="1:10" s="5" customFormat="1">
      <c r="A103" s="37"/>
      <c r="B103" s="38"/>
      <c r="C103" s="38"/>
      <c r="D103" s="38"/>
      <c r="E103" s="66"/>
      <c r="F103" s="66"/>
      <c r="G103" s="66"/>
      <c r="H103" s="66"/>
      <c r="I103" s="66"/>
      <c r="J103" s="66"/>
    </row>
    <row r="104" spans="1:10" s="5" customFormat="1">
      <c r="A104" s="139" t="s">
        <v>3</v>
      </c>
      <c r="B104" s="141" t="s">
        <v>4</v>
      </c>
      <c r="C104" s="139"/>
      <c r="D104" s="123"/>
      <c r="E104" s="130" t="s">
        <v>5</v>
      </c>
      <c r="F104" s="129" t="s">
        <v>6</v>
      </c>
      <c r="G104" s="136"/>
      <c r="H104" s="136"/>
      <c r="I104" s="156"/>
      <c r="J104" s="98" t="s">
        <v>89</v>
      </c>
    </row>
    <row r="105" spans="1:10" s="5" customFormat="1">
      <c r="A105" s="134"/>
      <c r="B105" s="155"/>
      <c r="C105" s="134"/>
      <c r="D105" s="124"/>
      <c r="E105" s="131"/>
      <c r="F105" s="129" t="s">
        <v>7</v>
      </c>
      <c r="G105" s="136"/>
      <c r="H105" s="136"/>
      <c r="I105" s="127" t="s">
        <v>8</v>
      </c>
      <c r="J105" s="99"/>
    </row>
    <row r="106" spans="1:10" s="5" customFormat="1">
      <c r="A106" s="134"/>
      <c r="B106" s="155"/>
      <c r="C106" s="134"/>
      <c r="D106" s="124"/>
      <c r="E106" s="131"/>
      <c r="F106" s="33" t="s">
        <v>85</v>
      </c>
      <c r="G106" s="32" t="s">
        <v>86</v>
      </c>
      <c r="H106" s="32" t="s">
        <v>87</v>
      </c>
      <c r="I106" s="128"/>
      <c r="J106" s="99"/>
    </row>
    <row r="107" spans="1:10" s="5" customFormat="1">
      <c r="A107" s="135" t="s">
        <v>139</v>
      </c>
      <c r="B107" s="135"/>
      <c r="C107" s="135"/>
      <c r="D107" s="135"/>
      <c r="E107" s="135"/>
      <c r="F107" s="135"/>
      <c r="G107" s="135"/>
      <c r="H107" s="135"/>
      <c r="I107" s="135"/>
      <c r="J107" s="135"/>
    </row>
    <row r="108" spans="1:10" s="5" customFormat="1">
      <c r="A108" s="27">
        <v>1</v>
      </c>
      <c r="B108" s="111" t="s">
        <v>109</v>
      </c>
      <c r="C108" s="112" t="s">
        <v>64</v>
      </c>
      <c r="D108" s="113" t="s">
        <v>64</v>
      </c>
      <c r="E108" s="17">
        <v>9</v>
      </c>
      <c r="F108" s="19">
        <v>6.6</v>
      </c>
      <c r="G108" s="17">
        <v>1.6</v>
      </c>
      <c r="H108" s="19">
        <v>0.8</v>
      </c>
      <c r="I108" s="19">
        <v>4</v>
      </c>
      <c r="J108" s="17">
        <v>9</v>
      </c>
    </row>
    <row r="109" spans="1:10" s="5" customFormat="1">
      <c r="A109" s="27">
        <v>2</v>
      </c>
      <c r="B109" s="111" t="s">
        <v>110</v>
      </c>
      <c r="C109" s="112" t="s">
        <v>65</v>
      </c>
      <c r="D109" s="113" t="s">
        <v>65</v>
      </c>
      <c r="E109" s="83">
        <v>7</v>
      </c>
      <c r="F109" s="19">
        <v>5.2</v>
      </c>
      <c r="G109" s="17">
        <v>1.8</v>
      </c>
      <c r="H109" s="19">
        <v>0</v>
      </c>
      <c r="I109" s="19">
        <v>3</v>
      </c>
      <c r="J109" s="17">
        <v>7</v>
      </c>
    </row>
    <row r="110" spans="1:10" s="5" customFormat="1">
      <c r="A110" s="27">
        <v>3</v>
      </c>
      <c r="B110" s="111" t="s">
        <v>111</v>
      </c>
      <c r="C110" s="112" t="s">
        <v>66</v>
      </c>
      <c r="D110" s="113" t="s">
        <v>66</v>
      </c>
      <c r="E110" s="83">
        <v>4</v>
      </c>
      <c r="F110" s="19">
        <v>4</v>
      </c>
      <c r="G110" s="17">
        <v>0</v>
      </c>
      <c r="H110" s="19">
        <v>0</v>
      </c>
      <c r="I110" s="19">
        <v>2</v>
      </c>
      <c r="J110" s="17">
        <v>0</v>
      </c>
    </row>
    <row r="111" spans="1:10" s="5" customFormat="1">
      <c r="A111" s="27">
        <v>4</v>
      </c>
      <c r="B111" s="111" t="s">
        <v>112</v>
      </c>
      <c r="C111" s="112" t="s">
        <v>67</v>
      </c>
      <c r="D111" s="113" t="s">
        <v>67</v>
      </c>
      <c r="E111" s="83">
        <v>5</v>
      </c>
      <c r="F111" s="19">
        <v>3.8</v>
      </c>
      <c r="G111" s="17">
        <v>1.2</v>
      </c>
      <c r="H111" s="19">
        <v>0</v>
      </c>
      <c r="I111" s="19">
        <v>3</v>
      </c>
      <c r="J111" s="17">
        <v>5</v>
      </c>
    </row>
    <row r="112" spans="1:10" s="5" customFormat="1" ht="18">
      <c r="A112" s="47" t="s">
        <v>18</v>
      </c>
      <c r="B112" s="132" t="s">
        <v>19</v>
      </c>
      <c r="C112" s="133"/>
      <c r="D112" s="52"/>
      <c r="E112" s="42">
        <f>SUM(E108:E111)</f>
        <v>25</v>
      </c>
      <c r="F112" s="53">
        <f t="shared" ref="F112:J112" si="19">SUM(F108:F111)</f>
        <v>19.600000000000001</v>
      </c>
      <c r="G112" s="42">
        <f t="shared" si="19"/>
        <v>4.6000000000000005</v>
      </c>
      <c r="H112" s="53">
        <f t="shared" ref="H112" si="20">SUM(H108:H111)</f>
        <v>0.8</v>
      </c>
      <c r="I112" s="53">
        <f t="shared" si="19"/>
        <v>12</v>
      </c>
      <c r="J112" s="42">
        <f t="shared" si="19"/>
        <v>21</v>
      </c>
    </row>
    <row r="113" spans="1:10" s="5" customFormat="1">
      <c r="A113" s="135" t="s">
        <v>140</v>
      </c>
      <c r="B113" s="135"/>
      <c r="C113" s="135"/>
      <c r="D113" s="135"/>
      <c r="E113" s="135"/>
      <c r="F113" s="135"/>
      <c r="G113" s="135"/>
      <c r="H113" s="135"/>
      <c r="I113" s="135"/>
      <c r="J113" s="135"/>
    </row>
    <row r="114" spans="1:10" s="5" customFormat="1">
      <c r="A114" s="27" t="s">
        <v>11</v>
      </c>
      <c r="B114" s="111" t="s">
        <v>113</v>
      </c>
      <c r="C114" s="112" t="s">
        <v>68</v>
      </c>
      <c r="D114" s="113" t="s">
        <v>68</v>
      </c>
      <c r="E114" s="17">
        <v>7</v>
      </c>
      <c r="F114" s="19">
        <v>4.5999999999999996</v>
      </c>
      <c r="G114" s="17">
        <v>1.6</v>
      </c>
      <c r="H114" s="19">
        <v>0.8</v>
      </c>
      <c r="I114" s="19">
        <v>4</v>
      </c>
      <c r="J114" s="17">
        <v>7</v>
      </c>
    </row>
    <row r="115" spans="1:10" s="5" customFormat="1">
      <c r="A115" s="27" t="s">
        <v>12</v>
      </c>
      <c r="B115" s="111" t="s">
        <v>114</v>
      </c>
      <c r="C115" s="112" t="s">
        <v>69</v>
      </c>
      <c r="D115" s="113" t="s">
        <v>69</v>
      </c>
      <c r="E115" s="83">
        <v>8</v>
      </c>
      <c r="F115" s="19">
        <v>5.9</v>
      </c>
      <c r="G115" s="17">
        <v>2.1</v>
      </c>
      <c r="H115" s="19">
        <v>0</v>
      </c>
      <c r="I115" s="19">
        <v>4</v>
      </c>
      <c r="J115" s="17">
        <v>8</v>
      </c>
    </row>
    <row r="116" spans="1:10" s="5" customFormat="1">
      <c r="A116" s="27" t="s">
        <v>13</v>
      </c>
      <c r="B116" s="111" t="s">
        <v>115</v>
      </c>
      <c r="C116" s="112" t="s">
        <v>70</v>
      </c>
      <c r="D116" s="113" t="s">
        <v>70</v>
      </c>
      <c r="E116" s="83">
        <v>4</v>
      </c>
      <c r="F116" s="19">
        <v>4</v>
      </c>
      <c r="G116" s="17">
        <v>0</v>
      </c>
      <c r="H116" s="19">
        <v>0</v>
      </c>
      <c r="I116" s="19">
        <v>2</v>
      </c>
      <c r="J116" s="17">
        <v>4</v>
      </c>
    </row>
    <row r="117" spans="1:10" s="5" customFormat="1">
      <c r="A117" s="27" t="s">
        <v>14</v>
      </c>
      <c r="B117" s="111" t="s">
        <v>116</v>
      </c>
      <c r="C117" s="112" t="s">
        <v>71</v>
      </c>
      <c r="D117" s="113" t="s">
        <v>71</v>
      </c>
      <c r="E117" s="83">
        <v>6</v>
      </c>
      <c r="F117" s="19">
        <v>5.5</v>
      </c>
      <c r="G117" s="17">
        <v>0</v>
      </c>
      <c r="H117" s="19">
        <v>0.5</v>
      </c>
      <c r="I117" s="19">
        <v>3</v>
      </c>
      <c r="J117" s="17">
        <v>6</v>
      </c>
    </row>
    <row r="118" spans="1:10" s="5" customFormat="1" ht="18">
      <c r="A118" s="47" t="s">
        <v>18</v>
      </c>
      <c r="B118" s="132" t="s">
        <v>19</v>
      </c>
      <c r="C118" s="133"/>
      <c r="D118" s="52"/>
      <c r="E118" s="42">
        <f>SUM(E114:E117)</f>
        <v>25</v>
      </c>
      <c r="F118" s="53">
        <f t="shared" ref="F118:J118" si="21">SUM(F114:F117)</f>
        <v>20</v>
      </c>
      <c r="G118" s="42">
        <f t="shared" si="21"/>
        <v>3.7</v>
      </c>
      <c r="H118" s="53">
        <f t="shared" ref="H118" si="22">SUM(H114:H117)</f>
        <v>1.3</v>
      </c>
      <c r="I118" s="53">
        <f t="shared" si="21"/>
        <v>13</v>
      </c>
      <c r="J118" s="42">
        <f t="shared" si="21"/>
        <v>25</v>
      </c>
    </row>
    <row r="119" spans="1:10" s="5" customFormat="1">
      <c r="A119" s="37"/>
      <c r="B119" s="38"/>
      <c r="C119" s="38"/>
      <c r="D119" s="38"/>
      <c r="E119" s="66"/>
      <c r="F119" s="66"/>
      <c r="G119" s="66"/>
      <c r="H119" s="66"/>
      <c r="I119" s="66"/>
      <c r="J119" s="66"/>
    </row>
    <row r="120" spans="1:10" s="5" customFormat="1" ht="15" customHeight="1">
      <c r="A120" s="6"/>
      <c r="B120" s="6"/>
      <c r="C120" s="6"/>
      <c r="D120" s="6"/>
      <c r="E120" s="3"/>
      <c r="F120" s="7"/>
      <c r="G120" s="3"/>
      <c r="H120" s="3"/>
      <c r="I120" s="3"/>
      <c r="J120" s="3" t="s">
        <v>60</v>
      </c>
    </row>
    <row r="121" spans="1:10" ht="14.65" customHeight="1">
      <c r="A121" s="139" t="s">
        <v>3</v>
      </c>
      <c r="B121" s="141" t="s">
        <v>4</v>
      </c>
      <c r="C121" s="139"/>
      <c r="D121" s="123"/>
      <c r="E121" s="130" t="s">
        <v>5</v>
      </c>
      <c r="F121" s="129" t="s">
        <v>6</v>
      </c>
      <c r="G121" s="136"/>
      <c r="H121" s="136"/>
      <c r="I121" s="156"/>
      <c r="J121" s="98" t="s">
        <v>89</v>
      </c>
    </row>
    <row r="122" spans="1:10" ht="14.65" customHeight="1">
      <c r="A122" s="134"/>
      <c r="B122" s="155"/>
      <c r="C122" s="134"/>
      <c r="D122" s="124"/>
      <c r="E122" s="131"/>
      <c r="F122" s="129" t="s">
        <v>7</v>
      </c>
      <c r="G122" s="136"/>
      <c r="H122" s="136"/>
      <c r="I122" s="168" t="s">
        <v>8</v>
      </c>
      <c r="J122" s="99"/>
    </row>
    <row r="123" spans="1:10" ht="33.75" customHeight="1">
      <c r="A123" s="134"/>
      <c r="B123" s="155"/>
      <c r="C123" s="134"/>
      <c r="D123" s="124"/>
      <c r="E123" s="131"/>
      <c r="F123" s="33" t="s">
        <v>85</v>
      </c>
      <c r="G123" s="26" t="s">
        <v>86</v>
      </c>
      <c r="H123" s="32" t="s">
        <v>87</v>
      </c>
      <c r="I123" s="169"/>
      <c r="J123" s="99"/>
    </row>
    <row r="124" spans="1:10" ht="17.649999999999999" customHeight="1">
      <c r="A124" s="135" t="s">
        <v>10</v>
      </c>
      <c r="B124" s="135"/>
      <c r="C124" s="135"/>
      <c r="D124" s="135"/>
      <c r="E124" s="135"/>
      <c r="F124" s="135"/>
      <c r="G124" s="135"/>
      <c r="H124" s="135"/>
      <c r="I124" s="135"/>
      <c r="J124" s="135"/>
    </row>
    <row r="125" spans="1:10" ht="17.649999999999999" customHeight="1">
      <c r="A125" s="82">
        <v>1</v>
      </c>
      <c r="B125" s="111" t="s">
        <v>107</v>
      </c>
      <c r="C125" s="112"/>
      <c r="D125" s="113"/>
      <c r="E125" s="19">
        <v>6</v>
      </c>
      <c r="F125" s="19">
        <v>4</v>
      </c>
      <c r="G125" s="19">
        <v>2</v>
      </c>
      <c r="H125" s="19">
        <v>0</v>
      </c>
      <c r="I125" s="19">
        <v>3.6</v>
      </c>
      <c r="J125" s="49">
        <v>6</v>
      </c>
    </row>
    <row r="126" spans="1:10" ht="17.649999999999999" customHeight="1">
      <c r="A126" s="82">
        <v>2</v>
      </c>
      <c r="B126" s="111" t="s">
        <v>106</v>
      </c>
      <c r="C126" s="112"/>
      <c r="D126" s="113"/>
      <c r="E126" s="19">
        <v>5</v>
      </c>
      <c r="F126" s="19">
        <v>3.5</v>
      </c>
      <c r="G126" s="19">
        <v>1.5</v>
      </c>
      <c r="H126" s="19">
        <v>0</v>
      </c>
      <c r="I126" s="49">
        <v>3</v>
      </c>
      <c r="J126" s="49">
        <v>5</v>
      </c>
    </row>
    <row r="127" spans="1:10" ht="17.649999999999999" customHeight="1">
      <c r="A127" s="82">
        <v>3</v>
      </c>
      <c r="B127" s="111" t="s">
        <v>59</v>
      </c>
      <c r="C127" s="112"/>
      <c r="D127" s="113"/>
      <c r="E127" s="19">
        <v>1</v>
      </c>
      <c r="F127" s="19">
        <v>0.6</v>
      </c>
      <c r="G127" s="19">
        <v>0.2</v>
      </c>
      <c r="H127" s="19">
        <v>0.2</v>
      </c>
      <c r="I127" s="19">
        <v>0.7</v>
      </c>
      <c r="J127" s="49">
        <v>1</v>
      </c>
    </row>
    <row r="128" spans="1:10" s="5" customFormat="1">
      <c r="A128" s="47" t="s">
        <v>15</v>
      </c>
      <c r="B128" s="132" t="s">
        <v>16</v>
      </c>
      <c r="C128" s="133"/>
      <c r="D128" s="52"/>
      <c r="E128" s="42">
        <f>SUM(E125:E127)</f>
        <v>12</v>
      </c>
      <c r="F128" s="53">
        <f t="shared" ref="F128:J128" si="23">SUM(F125:F127)</f>
        <v>8.1</v>
      </c>
      <c r="G128" s="42">
        <f t="shared" si="23"/>
        <v>3.7</v>
      </c>
      <c r="H128" s="53">
        <f t="shared" si="23"/>
        <v>0.2</v>
      </c>
      <c r="I128" s="53">
        <f t="shared" si="23"/>
        <v>7.3</v>
      </c>
      <c r="J128" s="42">
        <f t="shared" si="23"/>
        <v>12</v>
      </c>
    </row>
    <row r="129" spans="1:10">
      <c r="A129" s="170" t="s">
        <v>17</v>
      </c>
      <c r="B129" s="170"/>
      <c r="C129" s="170"/>
      <c r="D129" s="170"/>
      <c r="E129" s="170"/>
      <c r="F129" s="170"/>
      <c r="G129" s="170"/>
      <c r="H129" s="170"/>
      <c r="I129" s="170"/>
      <c r="J129" s="170"/>
    </row>
    <row r="130" spans="1:10">
      <c r="A130" s="14" t="s">
        <v>131</v>
      </c>
      <c r="B130" s="162" t="s">
        <v>133</v>
      </c>
      <c r="C130" s="163"/>
      <c r="D130" s="163"/>
      <c r="E130" s="80">
        <f t="shared" ref="E130:J130" si="24">E146</f>
        <v>18</v>
      </c>
      <c r="F130" s="80">
        <f t="shared" si="24"/>
        <v>15.700000000000001</v>
      </c>
      <c r="G130" s="80">
        <f t="shared" si="24"/>
        <v>2.2999999999999998</v>
      </c>
      <c r="H130" s="80">
        <f t="shared" si="24"/>
        <v>0</v>
      </c>
      <c r="I130" s="80">
        <f t="shared" si="24"/>
        <v>8</v>
      </c>
      <c r="J130" s="78">
        <f t="shared" si="24"/>
        <v>13</v>
      </c>
    </row>
    <row r="131" spans="1:10">
      <c r="A131" s="73" t="s">
        <v>132</v>
      </c>
      <c r="B131" s="164" t="s">
        <v>134</v>
      </c>
      <c r="C131" s="165"/>
      <c r="D131" s="165"/>
      <c r="E131" s="81">
        <f t="shared" ref="E131:J131" si="25">E152</f>
        <v>18</v>
      </c>
      <c r="F131" s="81">
        <f t="shared" si="25"/>
        <v>16</v>
      </c>
      <c r="G131" s="81">
        <f t="shared" si="25"/>
        <v>1.4</v>
      </c>
      <c r="H131" s="81">
        <f t="shared" si="25"/>
        <v>0.6</v>
      </c>
      <c r="I131" s="81">
        <f t="shared" si="25"/>
        <v>8</v>
      </c>
      <c r="J131" s="79">
        <f t="shared" si="25"/>
        <v>14</v>
      </c>
    </row>
    <row r="132" spans="1:10">
      <c r="A132" s="27" t="s">
        <v>9</v>
      </c>
      <c r="B132" s="134"/>
      <c r="C132" s="134"/>
      <c r="D132" s="27"/>
      <c r="E132" s="31"/>
      <c r="F132" s="31"/>
      <c r="G132" s="31"/>
      <c r="H132" s="31"/>
      <c r="I132" s="31"/>
      <c r="J132" s="31"/>
    </row>
    <row r="133" spans="1:10" s="5" customFormat="1" ht="18">
      <c r="A133" s="71" t="s">
        <v>18</v>
      </c>
      <c r="B133" s="166" t="s">
        <v>135</v>
      </c>
      <c r="C133" s="167"/>
      <c r="D133" s="167"/>
      <c r="E133" s="77">
        <f>E130</f>
        <v>18</v>
      </c>
      <c r="F133" s="77">
        <f t="shared" ref="F133:J133" si="26">F130</f>
        <v>15.700000000000001</v>
      </c>
      <c r="G133" s="77">
        <f t="shared" si="26"/>
        <v>2.2999999999999998</v>
      </c>
      <c r="H133" s="77">
        <f t="shared" si="26"/>
        <v>0</v>
      </c>
      <c r="I133" s="77">
        <f t="shared" si="26"/>
        <v>8</v>
      </c>
      <c r="J133" s="76">
        <f t="shared" si="26"/>
        <v>13</v>
      </c>
    </row>
    <row r="134" spans="1:10" s="5" customFormat="1" ht="17.25" customHeight="1">
      <c r="A134" s="34" t="s">
        <v>18</v>
      </c>
      <c r="B134" s="108" t="s">
        <v>136</v>
      </c>
      <c r="C134" s="109"/>
      <c r="D134" s="109"/>
      <c r="E134" s="54">
        <f>E131</f>
        <v>18</v>
      </c>
      <c r="F134" s="54">
        <f t="shared" ref="F134:J134" si="27">F131</f>
        <v>16</v>
      </c>
      <c r="G134" s="54">
        <f t="shared" si="27"/>
        <v>1.4</v>
      </c>
      <c r="H134" s="54">
        <f t="shared" si="27"/>
        <v>0.6</v>
      </c>
      <c r="I134" s="54">
        <f t="shared" si="27"/>
        <v>8</v>
      </c>
      <c r="J134" s="68">
        <f t="shared" si="27"/>
        <v>14</v>
      </c>
    </row>
    <row r="135" spans="1:10" s="5" customFormat="1">
      <c r="A135" s="37" t="s">
        <v>20</v>
      </c>
      <c r="B135" s="101" t="s">
        <v>137</v>
      </c>
      <c r="C135" s="107"/>
      <c r="D135" s="107"/>
      <c r="E135" s="21">
        <f>SUM(E128+E133)</f>
        <v>30</v>
      </c>
      <c r="F135" s="21">
        <f t="shared" ref="F135:J135" si="28">SUM(F128+F133)</f>
        <v>23.8</v>
      </c>
      <c r="G135" s="21">
        <f t="shared" si="28"/>
        <v>6</v>
      </c>
      <c r="H135" s="21">
        <f t="shared" si="28"/>
        <v>0.2</v>
      </c>
      <c r="I135" s="21">
        <f t="shared" si="28"/>
        <v>15.3</v>
      </c>
      <c r="J135" s="58">
        <f t="shared" si="28"/>
        <v>25</v>
      </c>
    </row>
    <row r="136" spans="1:10" s="5" customFormat="1">
      <c r="A136" s="34" t="s">
        <v>20</v>
      </c>
      <c r="B136" s="108" t="s">
        <v>138</v>
      </c>
      <c r="C136" s="109"/>
      <c r="D136" s="109"/>
      <c r="E136" s="54">
        <f>SUM(E128+E134)</f>
        <v>30</v>
      </c>
      <c r="F136" s="54">
        <f t="shared" ref="F136:J136" si="29">SUM(F128+F134)</f>
        <v>24.1</v>
      </c>
      <c r="G136" s="54">
        <f t="shared" si="29"/>
        <v>5.0999999999999996</v>
      </c>
      <c r="H136" s="54">
        <f t="shared" si="29"/>
        <v>0.8</v>
      </c>
      <c r="I136" s="54">
        <f t="shared" si="29"/>
        <v>15.3</v>
      </c>
      <c r="J136" s="68">
        <f t="shared" si="29"/>
        <v>26</v>
      </c>
    </row>
    <row r="137" spans="1:10" s="5" customFormat="1">
      <c r="A137" s="37"/>
      <c r="B137" s="38"/>
      <c r="C137" s="38"/>
      <c r="D137" s="38"/>
      <c r="E137" s="66"/>
      <c r="F137" s="66"/>
      <c r="G137" s="66"/>
      <c r="H137" s="66"/>
      <c r="I137" s="66"/>
      <c r="J137" s="66"/>
    </row>
    <row r="138" spans="1:10" s="5" customFormat="1">
      <c r="A138" s="123" t="s">
        <v>3</v>
      </c>
      <c r="B138" s="125" t="s">
        <v>4</v>
      </c>
      <c r="C138" s="125"/>
      <c r="D138" s="125"/>
      <c r="E138" s="127" t="s">
        <v>5</v>
      </c>
      <c r="F138" s="97" t="s">
        <v>6</v>
      </c>
      <c r="G138" s="97"/>
      <c r="H138" s="97"/>
      <c r="I138" s="97"/>
      <c r="J138" s="98" t="s">
        <v>89</v>
      </c>
    </row>
    <row r="139" spans="1:10" s="5" customFormat="1">
      <c r="A139" s="124"/>
      <c r="B139" s="126"/>
      <c r="C139" s="126"/>
      <c r="D139" s="126"/>
      <c r="E139" s="128"/>
      <c r="F139" s="97" t="s">
        <v>7</v>
      </c>
      <c r="G139" s="97"/>
      <c r="H139" s="97"/>
      <c r="I139" s="127" t="s">
        <v>8</v>
      </c>
      <c r="J139" s="99"/>
    </row>
    <row r="140" spans="1:10" s="5" customFormat="1">
      <c r="A140" s="124"/>
      <c r="B140" s="126"/>
      <c r="C140" s="126"/>
      <c r="D140" s="126"/>
      <c r="E140" s="128"/>
      <c r="F140" s="26" t="s">
        <v>85</v>
      </c>
      <c r="G140" s="26" t="s">
        <v>86</v>
      </c>
      <c r="H140" s="26" t="s">
        <v>87</v>
      </c>
      <c r="I140" s="128"/>
      <c r="J140" s="99"/>
    </row>
    <row r="141" spans="1:10" s="5" customFormat="1">
      <c r="A141" s="135" t="s">
        <v>139</v>
      </c>
      <c r="B141" s="135"/>
      <c r="C141" s="135"/>
      <c r="D141" s="135"/>
      <c r="E141" s="135"/>
      <c r="F141" s="135"/>
      <c r="G141" s="135"/>
      <c r="H141" s="135"/>
      <c r="I141" s="135"/>
      <c r="J141" s="135"/>
    </row>
    <row r="142" spans="1:10" s="5" customFormat="1">
      <c r="A142" s="30" t="s">
        <v>11</v>
      </c>
      <c r="B142" s="161" t="s">
        <v>117</v>
      </c>
      <c r="C142" s="161" t="s">
        <v>72</v>
      </c>
      <c r="D142" s="161" t="s">
        <v>72</v>
      </c>
      <c r="E142" s="19">
        <v>5</v>
      </c>
      <c r="F142" s="19">
        <v>3.8</v>
      </c>
      <c r="G142" s="19">
        <v>1.2</v>
      </c>
      <c r="H142" s="19">
        <v>0</v>
      </c>
      <c r="I142" s="19">
        <v>3</v>
      </c>
      <c r="J142" s="49">
        <v>5</v>
      </c>
    </row>
    <row r="143" spans="1:10" s="5" customFormat="1">
      <c r="A143" s="30" t="s">
        <v>12</v>
      </c>
      <c r="B143" s="161" t="s">
        <v>118</v>
      </c>
      <c r="C143" s="161" t="s">
        <v>73</v>
      </c>
      <c r="D143" s="161" t="s">
        <v>73</v>
      </c>
      <c r="E143" s="61">
        <v>5</v>
      </c>
      <c r="F143" s="19">
        <v>4.5</v>
      </c>
      <c r="G143" s="19">
        <v>0.5</v>
      </c>
      <c r="H143" s="19">
        <v>0</v>
      </c>
      <c r="I143" s="19">
        <v>3</v>
      </c>
      <c r="J143" s="49">
        <v>5</v>
      </c>
    </row>
    <row r="144" spans="1:10" s="5" customFormat="1">
      <c r="A144" s="30" t="s">
        <v>13</v>
      </c>
      <c r="B144" s="161" t="s">
        <v>119</v>
      </c>
      <c r="C144" s="161" t="s">
        <v>74</v>
      </c>
      <c r="D144" s="161" t="s">
        <v>74</v>
      </c>
      <c r="E144" s="61">
        <v>3</v>
      </c>
      <c r="F144" s="19">
        <v>2.4</v>
      </c>
      <c r="G144" s="19">
        <v>0.6</v>
      </c>
      <c r="H144" s="19">
        <v>0</v>
      </c>
      <c r="I144" s="19">
        <v>2</v>
      </c>
      <c r="J144" s="49">
        <v>3</v>
      </c>
    </row>
    <row r="145" spans="1:22" s="5" customFormat="1">
      <c r="A145" s="30" t="s">
        <v>14</v>
      </c>
      <c r="B145" s="161" t="s">
        <v>75</v>
      </c>
      <c r="C145" s="161" t="s">
        <v>75</v>
      </c>
      <c r="D145" s="161" t="s">
        <v>75</v>
      </c>
      <c r="E145" s="61">
        <v>5</v>
      </c>
      <c r="F145" s="19">
        <v>5</v>
      </c>
      <c r="G145" s="19">
        <v>0</v>
      </c>
      <c r="H145" s="19">
        <v>0</v>
      </c>
      <c r="I145" s="19">
        <v>0</v>
      </c>
      <c r="J145" s="49">
        <v>0</v>
      </c>
    </row>
    <row r="146" spans="1:22" s="5" customFormat="1" ht="18">
      <c r="A146" s="41" t="s">
        <v>18</v>
      </c>
      <c r="B146" s="132" t="s">
        <v>19</v>
      </c>
      <c r="C146" s="133"/>
      <c r="D146" s="171"/>
      <c r="E146" s="53">
        <f t="shared" ref="E146:J146" si="30">SUM(E142:E145)</f>
        <v>18</v>
      </c>
      <c r="F146" s="53">
        <f t="shared" si="30"/>
        <v>15.700000000000001</v>
      </c>
      <c r="G146" s="53">
        <f t="shared" si="30"/>
        <v>2.2999999999999998</v>
      </c>
      <c r="H146" s="53">
        <f t="shared" si="30"/>
        <v>0</v>
      </c>
      <c r="I146" s="53">
        <f t="shared" si="30"/>
        <v>8</v>
      </c>
      <c r="J146" s="50">
        <f t="shared" si="30"/>
        <v>13</v>
      </c>
    </row>
    <row r="147" spans="1:22" s="5" customFormat="1">
      <c r="A147" s="140" t="s">
        <v>140</v>
      </c>
      <c r="B147" s="140"/>
      <c r="C147" s="140"/>
      <c r="D147" s="140"/>
      <c r="E147" s="140"/>
      <c r="F147" s="140"/>
      <c r="G147" s="140"/>
      <c r="H147" s="140"/>
      <c r="I147" s="140"/>
      <c r="J147" s="140"/>
    </row>
    <row r="148" spans="1:22" s="5" customFormat="1">
      <c r="A148" s="30" t="s">
        <v>11</v>
      </c>
      <c r="B148" s="161" t="s">
        <v>120</v>
      </c>
      <c r="C148" s="161" t="s">
        <v>76</v>
      </c>
      <c r="D148" s="161" t="s">
        <v>76</v>
      </c>
      <c r="E148" s="19">
        <v>5</v>
      </c>
      <c r="F148" s="19">
        <v>5</v>
      </c>
      <c r="G148" s="19">
        <v>0</v>
      </c>
      <c r="H148" s="19">
        <v>0</v>
      </c>
      <c r="I148" s="19">
        <v>3</v>
      </c>
      <c r="J148" s="49">
        <v>4</v>
      </c>
    </row>
    <row r="149" spans="1:22" s="5" customFormat="1">
      <c r="A149" s="30" t="s">
        <v>12</v>
      </c>
      <c r="B149" s="161" t="s">
        <v>121</v>
      </c>
      <c r="C149" s="161" t="s">
        <v>77</v>
      </c>
      <c r="D149" s="161" t="s">
        <v>77</v>
      </c>
      <c r="E149" s="61">
        <v>3</v>
      </c>
      <c r="F149" s="19">
        <v>1.6</v>
      </c>
      <c r="G149" s="19">
        <v>1.4</v>
      </c>
      <c r="H149" s="19">
        <v>0</v>
      </c>
      <c r="I149" s="19">
        <v>2</v>
      </c>
      <c r="J149" s="49">
        <v>5</v>
      </c>
    </row>
    <row r="150" spans="1:22" s="5" customFormat="1">
      <c r="A150" s="30" t="s">
        <v>13</v>
      </c>
      <c r="B150" s="161" t="s">
        <v>122</v>
      </c>
      <c r="C150" s="161" t="s">
        <v>78</v>
      </c>
      <c r="D150" s="161" t="s">
        <v>78</v>
      </c>
      <c r="E150" s="61">
        <v>5</v>
      </c>
      <c r="F150" s="19">
        <v>4.4000000000000004</v>
      </c>
      <c r="G150" s="19">
        <v>0</v>
      </c>
      <c r="H150" s="19">
        <v>0.6</v>
      </c>
      <c r="I150" s="19">
        <v>3</v>
      </c>
      <c r="J150" s="49">
        <v>5</v>
      </c>
    </row>
    <row r="151" spans="1:22" s="5" customFormat="1">
      <c r="A151" s="30" t="s">
        <v>14</v>
      </c>
      <c r="B151" s="161" t="s">
        <v>75</v>
      </c>
      <c r="C151" s="161" t="s">
        <v>75</v>
      </c>
      <c r="D151" s="161" t="s">
        <v>75</v>
      </c>
      <c r="E151" s="61">
        <v>5</v>
      </c>
      <c r="F151" s="19">
        <v>5</v>
      </c>
      <c r="G151" s="19">
        <v>0</v>
      </c>
      <c r="H151" s="19">
        <v>0</v>
      </c>
      <c r="I151" s="19">
        <v>0</v>
      </c>
      <c r="J151" s="49">
        <v>0</v>
      </c>
    </row>
    <row r="152" spans="1:22" s="5" customFormat="1" ht="18">
      <c r="A152" s="47" t="s">
        <v>18</v>
      </c>
      <c r="B152" s="40" t="s">
        <v>19</v>
      </c>
      <c r="C152" s="40"/>
      <c r="D152" s="40"/>
      <c r="E152" s="53">
        <f t="shared" ref="E152:J152" si="31">SUM(E148:E151)</f>
        <v>18</v>
      </c>
      <c r="F152" s="42">
        <f t="shared" si="31"/>
        <v>16</v>
      </c>
      <c r="G152" s="53">
        <f t="shared" si="31"/>
        <v>1.4</v>
      </c>
      <c r="H152" s="42">
        <f t="shared" si="31"/>
        <v>0.6</v>
      </c>
      <c r="I152" s="53">
        <f t="shared" si="31"/>
        <v>8</v>
      </c>
      <c r="J152" s="42">
        <f t="shared" si="31"/>
        <v>14</v>
      </c>
    </row>
    <row r="153" spans="1:22" s="5" customFormat="1">
      <c r="A153" s="37"/>
      <c r="B153" s="38"/>
      <c r="C153" s="38"/>
      <c r="D153" s="38"/>
      <c r="E153" s="66"/>
      <c r="F153" s="66"/>
      <c r="G153" s="66"/>
      <c r="H153" s="66"/>
      <c r="I153" s="66"/>
      <c r="J153" s="66"/>
    </row>
    <row r="154" spans="1:22" s="5" customFormat="1" ht="15" customHeight="1">
      <c r="A154" s="6"/>
      <c r="B154" s="6"/>
      <c r="C154" s="6"/>
      <c r="D154" s="6"/>
      <c r="E154" s="3"/>
      <c r="F154" s="7"/>
      <c r="G154" s="3"/>
      <c r="H154" s="3"/>
      <c r="I154" s="3"/>
      <c r="J154" s="3" t="s">
        <v>63</v>
      </c>
    </row>
    <row r="155" spans="1:22" ht="14.65" customHeight="1">
      <c r="A155" s="139" t="s">
        <v>3</v>
      </c>
      <c r="B155" s="141" t="s">
        <v>4</v>
      </c>
      <c r="C155" s="139"/>
      <c r="D155" s="123"/>
      <c r="E155" s="130" t="s">
        <v>5</v>
      </c>
      <c r="F155" s="129" t="s">
        <v>6</v>
      </c>
      <c r="G155" s="136"/>
      <c r="H155" s="136"/>
      <c r="I155" s="156"/>
      <c r="J155" s="98" t="s">
        <v>89</v>
      </c>
    </row>
    <row r="156" spans="1:22" ht="14.65" customHeight="1">
      <c r="A156" s="134"/>
      <c r="B156" s="155"/>
      <c r="C156" s="134"/>
      <c r="D156" s="124"/>
      <c r="E156" s="131"/>
      <c r="F156" s="129" t="s">
        <v>7</v>
      </c>
      <c r="G156" s="136"/>
      <c r="H156" s="136"/>
      <c r="I156" s="168" t="s">
        <v>8</v>
      </c>
      <c r="J156" s="99"/>
    </row>
    <row r="157" spans="1:22" ht="33" customHeight="1">
      <c r="A157" s="134"/>
      <c r="B157" s="155"/>
      <c r="C157" s="134"/>
      <c r="D157" s="124"/>
      <c r="E157" s="131"/>
      <c r="F157" s="33" t="s">
        <v>85</v>
      </c>
      <c r="G157" s="26" t="s">
        <v>86</v>
      </c>
      <c r="H157" s="32" t="s">
        <v>87</v>
      </c>
      <c r="I157" s="169"/>
      <c r="J157" s="99"/>
    </row>
    <row r="158" spans="1:22" ht="17.649999999999999" customHeight="1">
      <c r="A158" s="135" t="s">
        <v>10</v>
      </c>
      <c r="B158" s="135"/>
      <c r="C158" s="135"/>
      <c r="D158" s="135"/>
      <c r="E158" s="135"/>
      <c r="F158" s="135"/>
      <c r="G158" s="135"/>
      <c r="H158" s="135"/>
      <c r="I158" s="135"/>
      <c r="J158" s="135"/>
    </row>
    <row r="159" spans="1:22" ht="17.649999999999999" customHeight="1">
      <c r="A159" s="27">
        <v>1</v>
      </c>
      <c r="B159" s="117" t="s">
        <v>108</v>
      </c>
      <c r="C159" s="118" t="s">
        <v>44</v>
      </c>
      <c r="D159" s="119" t="s">
        <v>44</v>
      </c>
      <c r="E159" s="83">
        <v>2</v>
      </c>
      <c r="F159" s="19">
        <v>2</v>
      </c>
      <c r="G159" s="17">
        <v>0</v>
      </c>
      <c r="H159" s="19">
        <v>0</v>
      </c>
      <c r="I159" s="19">
        <v>1.6</v>
      </c>
      <c r="J159" s="17">
        <v>0</v>
      </c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:22" ht="17.649999999999999" customHeight="1">
      <c r="A160" s="27">
        <v>2</v>
      </c>
      <c r="B160" s="111" t="s">
        <v>61</v>
      </c>
      <c r="C160" s="112"/>
      <c r="D160" s="113"/>
      <c r="E160" s="83">
        <v>2</v>
      </c>
      <c r="F160" s="19">
        <v>2</v>
      </c>
      <c r="G160" s="17">
        <v>0</v>
      </c>
      <c r="H160" s="19">
        <v>0</v>
      </c>
      <c r="I160" s="19">
        <v>0</v>
      </c>
      <c r="J160" s="17">
        <v>0</v>
      </c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s="5" customFormat="1">
      <c r="A161" s="47" t="s">
        <v>15</v>
      </c>
      <c r="B161" s="132" t="s">
        <v>16</v>
      </c>
      <c r="C161" s="133"/>
      <c r="D161" s="52"/>
      <c r="E161" s="42">
        <f t="shared" ref="E161:J161" si="32">SUM(E159:E160)</f>
        <v>4</v>
      </c>
      <c r="F161" s="53">
        <f t="shared" si="32"/>
        <v>4</v>
      </c>
      <c r="G161" s="42">
        <f t="shared" si="32"/>
        <v>0</v>
      </c>
      <c r="H161" s="53">
        <f t="shared" si="32"/>
        <v>0</v>
      </c>
      <c r="I161" s="53">
        <f t="shared" si="32"/>
        <v>1.6</v>
      </c>
      <c r="J161" s="42">
        <f t="shared" si="32"/>
        <v>0</v>
      </c>
    </row>
    <row r="162" spans="1:22">
      <c r="A162" s="135" t="s">
        <v>17</v>
      </c>
      <c r="B162" s="135"/>
      <c r="C162" s="135"/>
      <c r="D162" s="135"/>
      <c r="E162" s="135"/>
      <c r="F162" s="135"/>
      <c r="G162" s="135"/>
      <c r="H162" s="135"/>
      <c r="I162" s="135"/>
      <c r="J162" s="135"/>
    </row>
    <row r="163" spans="1:22">
      <c r="A163" s="27" t="s">
        <v>131</v>
      </c>
      <c r="B163" s="111" t="s">
        <v>133</v>
      </c>
      <c r="C163" s="112"/>
      <c r="D163" s="112"/>
      <c r="E163" s="19">
        <f>E181</f>
        <v>26</v>
      </c>
      <c r="F163" s="19">
        <f t="shared" ref="F163:J163" si="33">F181</f>
        <v>23.1</v>
      </c>
      <c r="G163" s="17">
        <f t="shared" si="33"/>
        <v>2.2000000000000002</v>
      </c>
      <c r="H163" s="19">
        <f t="shared" si="33"/>
        <v>0.7</v>
      </c>
      <c r="I163" s="19">
        <f t="shared" si="33"/>
        <v>12.6</v>
      </c>
      <c r="J163" s="17">
        <f t="shared" si="33"/>
        <v>23</v>
      </c>
    </row>
    <row r="164" spans="1:22">
      <c r="A164" s="73" t="s">
        <v>132</v>
      </c>
      <c r="B164" s="164" t="s">
        <v>134</v>
      </c>
      <c r="C164" s="165"/>
      <c r="D164" s="165"/>
      <c r="E164" s="81">
        <f>E189</f>
        <v>26</v>
      </c>
      <c r="F164" s="81">
        <f t="shared" ref="F164:J164" si="34">F189</f>
        <v>19.899999999999999</v>
      </c>
      <c r="G164" s="70">
        <f t="shared" si="34"/>
        <v>5.4</v>
      </c>
      <c r="H164" s="81">
        <f t="shared" si="34"/>
        <v>0.7</v>
      </c>
      <c r="I164" s="81">
        <f t="shared" si="34"/>
        <v>13</v>
      </c>
      <c r="J164" s="70">
        <f t="shared" si="34"/>
        <v>19</v>
      </c>
    </row>
    <row r="165" spans="1:22" s="5" customFormat="1">
      <c r="A165" s="27" t="s">
        <v>9</v>
      </c>
      <c r="B165" s="134"/>
      <c r="C165" s="134"/>
      <c r="D165" s="27"/>
      <c r="E165" s="31"/>
      <c r="F165" s="31"/>
      <c r="G165" s="31"/>
      <c r="H165" s="31"/>
      <c r="I165" s="31"/>
      <c r="J165" s="31"/>
      <c r="M165" s="8"/>
      <c r="N165" s="8"/>
      <c r="O165" s="8"/>
      <c r="P165" s="8"/>
      <c r="Q165" s="8"/>
      <c r="R165" s="8"/>
      <c r="S165" s="8"/>
      <c r="T165" s="8"/>
      <c r="U165" s="8"/>
      <c r="V165" s="8"/>
    </row>
    <row r="166" spans="1:22" s="5" customFormat="1" ht="18">
      <c r="A166" s="71" t="s">
        <v>18</v>
      </c>
      <c r="B166" s="166" t="s">
        <v>135</v>
      </c>
      <c r="C166" s="167"/>
      <c r="D166" s="167"/>
      <c r="E166" s="77">
        <f>E163</f>
        <v>26</v>
      </c>
      <c r="F166" s="77">
        <f t="shared" ref="F166:J166" si="35">F163</f>
        <v>23.1</v>
      </c>
      <c r="G166" s="77">
        <f t="shared" si="35"/>
        <v>2.2000000000000002</v>
      </c>
      <c r="H166" s="77">
        <f t="shared" si="35"/>
        <v>0.7</v>
      </c>
      <c r="I166" s="77">
        <f t="shared" si="35"/>
        <v>12.6</v>
      </c>
      <c r="J166" s="77">
        <f t="shared" si="35"/>
        <v>23</v>
      </c>
      <c r="M166" s="8"/>
      <c r="N166" s="8"/>
      <c r="O166" s="8"/>
      <c r="P166" s="8"/>
      <c r="Q166" s="8"/>
      <c r="R166" s="8"/>
      <c r="S166" s="8"/>
      <c r="T166" s="8"/>
      <c r="U166" s="8"/>
      <c r="V166" s="8"/>
    </row>
    <row r="167" spans="1:22" s="5" customFormat="1" ht="18">
      <c r="A167" s="34" t="s">
        <v>18</v>
      </c>
      <c r="B167" s="108" t="s">
        <v>136</v>
      </c>
      <c r="C167" s="109"/>
      <c r="D167" s="109"/>
      <c r="E167" s="54">
        <f>E164</f>
        <v>26</v>
      </c>
      <c r="F167" s="54">
        <f t="shared" ref="F167:J167" si="36">F164</f>
        <v>19.899999999999999</v>
      </c>
      <c r="G167" s="54">
        <f t="shared" si="36"/>
        <v>5.4</v>
      </c>
      <c r="H167" s="54">
        <f t="shared" si="36"/>
        <v>0.7</v>
      </c>
      <c r="I167" s="54">
        <f t="shared" si="36"/>
        <v>13</v>
      </c>
      <c r="J167" s="54">
        <f t="shared" si="36"/>
        <v>19</v>
      </c>
      <c r="M167" s="8"/>
      <c r="N167" s="8"/>
      <c r="O167" s="8"/>
      <c r="P167" s="8"/>
      <c r="Q167" s="8"/>
      <c r="R167" s="8"/>
      <c r="S167" s="8"/>
      <c r="T167" s="8"/>
      <c r="U167" s="8"/>
      <c r="V167" s="8"/>
    </row>
    <row r="168" spans="1:22" s="5" customFormat="1">
      <c r="A168" s="37" t="s">
        <v>20</v>
      </c>
      <c r="B168" s="101" t="s">
        <v>137</v>
      </c>
      <c r="C168" s="107"/>
      <c r="D168" s="107"/>
      <c r="E168" s="21">
        <f t="shared" ref="E168:J168" si="37">SUM(E161+E166)</f>
        <v>30</v>
      </c>
      <c r="F168" s="21">
        <f t="shared" si="37"/>
        <v>27.1</v>
      </c>
      <c r="G168" s="66">
        <f t="shared" si="37"/>
        <v>2.2000000000000002</v>
      </c>
      <c r="H168" s="21">
        <f t="shared" si="37"/>
        <v>0.7</v>
      </c>
      <c r="I168" s="21">
        <f t="shared" si="37"/>
        <v>14.2</v>
      </c>
      <c r="J168" s="66">
        <f t="shared" si="37"/>
        <v>23</v>
      </c>
      <c r="M168" s="8"/>
      <c r="N168" s="8"/>
      <c r="O168" s="8"/>
      <c r="P168" s="8"/>
      <c r="Q168" s="8"/>
      <c r="R168" s="8"/>
      <c r="S168" s="8"/>
      <c r="T168" s="8"/>
      <c r="U168" s="8"/>
      <c r="V168" s="8"/>
    </row>
    <row r="169" spans="1:22" s="5" customFormat="1">
      <c r="A169" s="34" t="s">
        <v>20</v>
      </c>
      <c r="B169" s="108" t="s">
        <v>138</v>
      </c>
      <c r="C169" s="109"/>
      <c r="D169" s="109"/>
      <c r="E169" s="54">
        <f t="shared" ref="E169:J169" si="38">SUM(E161+E167)</f>
        <v>30</v>
      </c>
      <c r="F169" s="54">
        <f t="shared" si="38"/>
        <v>23.9</v>
      </c>
      <c r="G169" s="67">
        <f t="shared" si="38"/>
        <v>5.4</v>
      </c>
      <c r="H169" s="54">
        <f t="shared" si="38"/>
        <v>0.7</v>
      </c>
      <c r="I169" s="54">
        <f t="shared" si="38"/>
        <v>14.6</v>
      </c>
      <c r="J169" s="67">
        <f t="shared" si="38"/>
        <v>19</v>
      </c>
      <c r="M169" s="8"/>
      <c r="N169" s="8"/>
      <c r="O169" s="8"/>
      <c r="P169" s="8"/>
      <c r="Q169" s="8"/>
      <c r="R169" s="8"/>
      <c r="S169" s="8"/>
      <c r="T169" s="8"/>
      <c r="U169" s="8"/>
      <c r="V169" s="8"/>
    </row>
    <row r="170" spans="1:22"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:22" ht="14.65" customHeight="1">
      <c r="A171" s="123" t="s">
        <v>3</v>
      </c>
      <c r="B171" s="125" t="s">
        <v>4</v>
      </c>
      <c r="C171" s="125"/>
      <c r="D171" s="125"/>
      <c r="E171" s="127" t="s">
        <v>5</v>
      </c>
      <c r="F171" s="97" t="s">
        <v>6</v>
      </c>
      <c r="G171" s="97"/>
      <c r="H171" s="97"/>
      <c r="I171" s="97"/>
      <c r="J171" s="98" t="s">
        <v>89</v>
      </c>
    </row>
    <row r="172" spans="1:22" ht="14.65" customHeight="1">
      <c r="A172" s="124"/>
      <c r="B172" s="126"/>
      <c r="C172" s="126"/>
      <c r="D172" s="126"/>
      <c r="E172" s="128"/>
      <c r="F172" s="97" t="s">
        <v>7</v>
      </c>
      <c r="G172" s="97"/>
      <c r="H172" s="97"/>
      <c r="I172" s="127" t="s">
        <v>8</v>
      </c>
      <c r="J172" s="99"/>
    </row>
    <row r="173" spans="1:22" ht="35.25" customHeight="1">
      <c r="A173" s="124"/>
      <c r="B173" s="126"/>
      <c r="C173" s="126"/>
      <c r="D173" s="126"/>
      <c r="E173" s="128"/>
      <c r="F173" s="26" t="s">
        <v>85</v>
      </c>
      <c r="G173" s="26" t="s">
        <v>86</v>
      </c>
      <c r="H173" s="26" t="s">
        <v>87</v>
      </c>
      <c r="I173" s="128"/>
      <c r="J173" s="99"/>
    </row>
    <row r="174" spans="1:22">
      <c r="A174" s="135" t="s">
        <v>139</v>
      </c>
      <c r="B174" s="135"/>
      <c r="C174" s="135"/>
      <c r="D174" s="135"/>
      <c r="E174" s="135"/>
      <c r="F174" s="135"/>
      <c r="G174" s="135"/>
      <c r="H174" s="135"/>
      <c r="I174" s="135"/>
      <c r="J174" s="135"/>
    </row>
    <row r="175" spans="1:22">
      <c r="A175" s="89">
        <v>1</v>
      </c>
      <c r="B175" s="172" t="s">
        <v>148</v>
      </c>
      <c r="C175" s="172" t="s">
        <v>44</v>
      </c>
      <c r="D175" s="172" t="s">
        <v>44</v>
      </c>
      <c r="E175" s="92">
        <v>3</v>
      </c>
      <c r="F175" s="80">
        <v>2.5</v>
      </c>
      <c r="G175" s="80">
        <v>0.2</v>
      </c>
      <c r="H175" s="80">
        <v>0.3</v>
      </c>
      <c r="I175" s="80">
        <v>1.6</v>
      </c>
      <c r="J175" s="78">
        <v>3</v>
      </c>
    </row>
    <row r="176" spans="1:22">
      <c r="A176" s="90">
        <v>2</v>
      </c>
      <c r="B176" s="173" t="s">
        <v>62</v>
      </c>
      <c r="C176" s="173"/>
      <c r="D176" s="173"/>
      <c r="E176" s="19">
        <v>5</v>
      </c>
      <c r="F176" s="19">
        <v>4.2</v>
      </c>
      <c r="G176" s="19">
        <v>0.4</v>
      </c>
      <c r="H176" s="19">
        <v>0.4</v>
      </c>
      <c r="I176" s="19">
        <v>0</v>
      </c>
      <c r="J176" s="49">
        <v>2</v>
      </c>
    </row>
    <row r="177" spans="1:22">
      <c r="A177" s="90">
        <v>3</v>
      </c>
      <c r="B177" s="161" t="s">
        <v>119</v>
      </c>
      <c r="C177" s="161" t="s">
        <v>79</v>
      </c>
      <c r="D177" s="161" t="s">
        <v>79</v>
      </c>
      <c r="E177" s="91">
        <v>3</v>
      </c>
      <c r="F177" s="91">
        <v>2.4</v>
      </c>
      <c r="G177" s="91">
        <v>0.6</v>
      </c>
      <c r="H177" s="91">
        <v>0</v>
      </c>
      <c r="I177" s="19">
        <v>2</v>
      </c>
      <c r="J177" s="49">
        <v>3</v>
      </c>
    </row>
    <row r="178" spans="1:22">
      <c r="A178" s="90">
        <v>4</v>
      </c>
      <c r="B178" s="173" t="s">
        <v>123</v>
      </c>
      <c r="C178" s="173"/>
      <c r="D178" s="173"/>
      <c r="E178" s="19">
        <v>5</v>
      </c>
      <c r="F178" s="19">
        <v>4</v>
      </c>
      <c r="G178" s="19">
        <v>1</v>
      </c>
      <c r="H178" s="19">
        <v>0</v>
      </c>
      <c r="I178" s="19">
        <v>3</v>
      </c>
      <c r="J178" s="49">
        <v>5</v>
      </c>
    </row>
    <row r="179" spans="1:22">
      <c r="A179" s="90">
        <v>5</v>
      </c>
      <c r="B179" s="161" t="s">
        <v>124</v>
      </c>
      <c r="C179" s="161" t="s">
        <v>80</v>
      </c>
      <c r="D179" s="161" t="s">
        <v>80</v>
      </c>
      <c r="E179" s="61">
        <v>5</v>
      </c>
      <c r="F179" s="19">
        <v>5</v>
      </c>
      <c r="G179" s="19">
        <v>0</v>
      </c>
      <c r="H179" s="19">
        <v>0</v>
      </c>
      <c r="I179" s="19">
        <v>3</v>
      </c>
      <c r="J179" s="49">
        <v>5</v>
      </c>
    </row>
    <row r="180" spans="1:22">
      <c r="A180" s="60">
        <v>6</v>
      </c>
      <c r="B180" s="174" t="s">
        <v>125</v>
      </c>
      <c r="C180" s="174" t="s">
        <v>81</v>
      </c>
      <c r="D180" s="174" t="s">
        <v>81</v>
      </c>
      <c r="E180" s="93">
        <v>5</v>
      </c>
      <c r="F180" s="81">
        <v>5</v>
      </c>
      <c r="G180" s="81">
        <v>0</v>
      </c>
      <c r="H180" s="81">
        <v>0</v>
      </c>
      <c r="I180" s="81">
        <v>3</v>
      </c>
      <c r="J180" s="79">
        <v>5</v>
      </c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:22" s="5" customFormat="1" ht="18">
      <c r="A181" s="41" t="s">
        <v>18</v>
      </c>
      <c r="B181" s="132" t="s">
        <v>19</v>
      </c>
      <c r="C181" s="133"/>
      <c r="D181" s="171"/>
      <c r="E181" s="53">
        <f>SUM(E175:E180)</f>
        <v>26</v>
      </c>
      <c r="F181" s="53">
        <f t="shared" ref="F181:J181" si="39">SUM(F175:F180)</f>
        <v>23.1</v>
      </c>
      <c r="G181" s="53">
        <f t="shared" si="39"/>
        <v>2.2000000000000002</v>
      </c>
      <c r="H181" s="53">
        <f t="shared" si="39"/>
        <v>0.7</v>
      </c>
      <c r="I181" s="53">
        <f t="shared" si="39"/>
        <v>12.6</v>
      </c>
      <c r="J181" s="50">
        <f t="shared" si="39"/>
        <v>23</v>
      </c>
      <c r="K181" s="3"/>
      <c r="M181" s="8"/>
      <c r="N181" s="8"/>
      <c r="O181" s="8"/>
      <c r="P181" s="8"/>
      <c r="Q181" s="8"/>
      <c r="R181" s="8"/>
      <c r="S181" s="8"/>
      <c r="T181" s="8"/>
      <c r="U181" s="8"/>
      <c r="V181" s="8"/>
    </row>
    <row r="182" spans="1:22">
      <c r="A182" s="140" t="s">
        <v>140</v>
      </c>
      <c r="B182" s="140"/>
      <c r="C182" s="140"/>
      <c r="D182" s="140"/>
      <c r="E182" s="140"/>
      <c r="F182" s="140"/>
      <c r="G182" s="140"/>
      <c r="H182" s="140"/>
      <c r="I182" s="140"/>
      <c r="J182" s="140"/>
    </row>
    <row r="183" spans="1:22">
      <c r="A183" s="89">
        <v>1</v>
      </c>
      <c r="B183" s="172" t="s">
        <v>148</v>
      </c>
      <c r="C183" s="172" t="s">
        <v>44</v>
      </c>
      <c r="D183" s="172" t="s">
        <v>44</v>
      </c>
      <c r="E183" s="92">
        <v>3</v>
      </c>
      <c r="F183" s="80">
        <v>2.5</v>
      </c>
      <c r="G183" s="80">
        <v>0.2</v>
      </c>
      <c r="H183" s="80">
        <v>0.3</v>
      </c>
      <c r="I183" s="80">
        <v>1.6</v>
      </c>
      <c r="J183" s="78">
        <v>3</v>
      </c>
    </row>
    <row r="184" spans="1:22">
      <c r="A184" s="90">
        <v>2</v>
      </c>
      <c r="B184" s="173" t="s">
        <v>62</v>
      </c>
      <c r="C184" s="173"/>
      <c r="D184" s="173"/>
      <c r="E184" s="19">
        <v>5</v>
      </c>
      <c r="F184" s="19">
        <v>4.2</v>
      </c>
      <c r="G184" s="19">
        <v>0.4</v>
      </c>
      <c r="H184" s="19">
        <v>0.4</v>
      </c>
      <c r="I184" s="19">
        <v>0</v>
      </c>
      <c r="J184" s="49">
        <v>2</v>
      </c>
    </row>
    <row r="185" spans="1:22">
      <c r="A185" s="90">
        <v>3</v>
      </c>
      <c r="B185" s="161" t="s">
        <v>126</v>
      </c>
      <c r="C185" s="161" t="s">
        <v>82</v>
      </c>
      <c r="D185" s="161" t="s">
        <v>82</v>
      </c>
      <c r="E185" s="19">
        <v>4</v>
      </c>
      <c r="F185" s="19">
        <v>3.2</v>
      </c>
      <c r="G185" s="19">
        <v>0.8</v>
      </c>
      <c r="H185" s="19">
        <v>0</v>
      </c>
      <c r="I185" s="19">
        <v>2</v>
      </c>
      <c r="J185" s="49">
        <v>4</v>
      </c>
    </row>
    <row r="186" spans="1:22">
      <c r="A186" s="90">
        <v>4</v>
      </c>
      <c r="B186" s="111" t="s">
        <v>127</v>
      </c>
      <c r="C186" s="112"/>
      <c r="D186" s="113"/>
      <c r="E186" s="19">
        <v>4</v>
      </c>
      <c r="F186" s="19">
        <v>3</v>
      </c>
      <c r="G186" s="19">
        <v>1</v>
      </c>
      <c r="H186" s="19">
        <v>0</v>
      </c>
      <c r="I186" s="19">
        <v>2.4</v>
      </c>
      <c r="J186" s="49">
        <v>4</v>
      </c>
    </row>
    <row r="187" spans="1:22">
      <c r="A187" s="90">
        <v>5</v>
      </c>
      <c r="B187" s="161" t="s">
        <v>128</v>
      </c>
      <c r="C187" s="161" t="s">
        <v>83</v>
      </c>
      <c r="D187" s="161" t="s">
        <v>83</v>
      </c>
      <c r="E187" s="61">
        <v>4</v>
      </c>
      <c r="F187" s="19">
        <v>2.5</v>
      </c>
      <c r="G187" s="19">
        <v>1.5</v>
      </c>
      <c r="H187" s="19">
        <v>0</v>
      </c>
      <c r="I187" s="19">
        <v>3</v>
      </c>
      <c r="J187" s="49">
        <v>0</v>
      </c>
    </row>
    <row r="188" spans="1:22" ht="33" customHeight="1">
      <c r="A188" s="60">
        <v>6</v>
      </c>
      <c r="B188" s="175" t="s">
        <v>129</v>
      </c>
      <c r="C188" s="175" t="s">
        <v>84</v>
      </c>
      <c r="D188" s="175" t="s">
        <v>84</v>
      </c>
      <c r="E188" s="61">
        <v>6</v>
      </c>
      <c r="F188" s="19">
        <v>4.5</v>
      </c>
      <c r="G188" s="19">
        <v>1.5</v>
      </c>
      <c r="H188" s="19">
        <v>0</v>
      </c>
      <c r="I188" s="19">
        <v>4</v>
      </c>
      <c r="J188" s="49">
        <v>6</v>
      </c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:22" s="5" customFormat="1" ht="18">
      <c r="A189" s="41" t="s">
        <v>18</v>
      </c>
      <c r="B189" s="132" t="s">
        <v>19</v>
      </c>
      <c r="C189" s="133"/>
      <c r="D189" s="171"/>
      <c r="E189" s="53">
        <f>SUM(E183:E188)</f>
        <v>26</v>
      </c>
      <c r="F189" s="53">
        <f t="shared" ref="F189:J189" si="40">SUM(F183:F188)</f>
        <v>19.899999999999999</v>
      </c>
      <c r="G189" s="53">
        <f t="shared" si="40"/>
        <v>5.4</v>
      </c>
      <c r="H189" s="53">
        <f t="shared" si="40"/>
        <v>0.7</v>
      </c>
      <c r="I189" s="53">
        <f t="shared" si="40"/>
        <v>13</v>
      </c>
      <c r="J189" s="50">
        <f t="shared" si="40"/>
        <v>19</v>
      </c>
      <c r="K189" s="3"/>
      <c r="M189" s="8"/>
      <c r="N189" s="8"/>
      <c r="O189" s="8"/>
      <c r="P189" s="8"/>
      <c r="Q189" s="8"/>
      <c r="R189" s="8"/>
      <c r="S189" s="8"/>
      <c r="T189" s="8"/>
      <c r="U189" s="8"/>
      <c r="V189" s="8"/>
    </row>
    <row r="190" spans="1:22"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:22" ht="15" customHeight="1"/>
    <row r="192" spans="1:22" s="5" customFormat="1" ht="15" customHeight="1">
      <c r="A192" s="6"/>
      <c r="B192" s="6"/>
      <c r="C192" s="6"/>
      <c r="D192" s="6"/>
      <c r="E192" s="3"/>
      <c r="F192" s="7"/>
      <c r="G192" s="107" t="s">
        <v>22</v>
      </c>
      <c r="H192" s="107"/>
      <c r="I192" s="107"/>
      <c r="J192" s="107"/>
      <c r="K192" s="3"/>
      <c r="M192" s="8"/>
      <c r="N192" s="8"/>
      <c r="O192" s="8"/>
      <c r="P192" s="8"/>
      <c r="Q192" s="8"/>
      <c r="R192" s="8"/>
      <c r="S192" s="8"/>
      <c r="T192" s="8"/>
      <c r="U192" s="8"/>
      <c r="V192" s="8"/>
    </row>
    <row r="193" spans="1:22" ht="14.65" customHeight="1">
      <c r="A193" s="123" t="s">
        <v>3</v>
      </c>
      <c r="B193" s="125" t="s">
        <v>4</v>
      </c>
      <c r="C193" s="125"/>
      <c r="D193" s="125"/>
      <c r="E193" s="127" t="s">
        <v>5</v>
      </c>
      <c r="F193" s="97" t="s">
        <v>6</v>
      </c>
      <c r="G193" s="97"/>
      <c r="H193" s="97"/>
      <c r="I193" s="129"/>
      <c r="J193" s="130" t="s">
        <v>89</v>
      </c>
    </row>
    <row r="194" spans="1:22" ht="14.65" customHeight="1">
      <c r="A194" s="124"/>
      <c r="B194" s="126"/>
      <c r="C194" s="126"/>
      <c r="D194" s="126"/>
      <c r="E194" s="128"/>
      <c r="F194" s="97" t="s">
        <v>7</v>
      </c>
      <c r="G194" s="97"/>
      <c r="H194" s="97"/>
      <c r="I194" s="98" t="s">
        <v>8</v>
      </c>
      <c r="J194" s="131"/>
    </row>
    <row r="195" spans="1:22" ht="40.5" customHeight="1">
      <c r="A195" s="124"/>
      <c r="B195" s="126"/>
      <c r="C195" s="126"/>
      <c r="D195" s="126"/>
      <c r="E195" s="128"/>
      <c r="F195" s="26" t="s">
        <v>85</v>
      </c>
      <c r="G195" s="26" t="s">
        <v>86</v>
      </c>
      <c r="H195" s="26" t="s">
        <v>87</v>
      </c>
      <c r="I195" s="99"/>
      <c r="J195" s="131"/>
    </row>
    <row r="196" spans="1:22" s="5" customFormat="1" ht="17.649999999999999" customHeight="1">
      <c r="A196" s="74" t="s">
        <v>15</v>
      </c>
      <c r="B196" s="96" t="s">
        <v>23</v>
      </c>
      <c r="C196" s="96"/>
      <c r="D196" s="96"/>
      <c r="E196" s="84">
        <f>SUM(E28+E48+E67+E85+(E101+E102)/2+(E135+E136)/2+(E168+E169)/2)</f>
        <v>210</v>
      </c>
      <c r="F196" s="80">
        <f>(F197+F198)/2</f>
        <v>177.35</v>
      </c>
      <c r="G196" s="80">
        <f t="shared" ref="G196:J196" si="41">(G197+G198)/2</f>
        <v>24</v>
      </c>
      <c r="H196" s="80">
        <f t="shared" si="41"/>
        <v>8.6500000000000021</v>
      </c>
      <c r="I196" s="76">
        <f t="shared" si="41"/>
        <v>117.29999999999998</v>
      </c>
      <c r="J196" s="76">
        <f t="shared" si="41"/>
        <v>149.5</v>
      </c>
    </row>
    <row r="197" spans="1:22" s="5" customFormat="1" ht="17.649999999999999" customHeight="1">
      <c r="A197" s="75"/>
      <c r="B197" s="100" t="s">
        <v>144</v>
      </c>
      <c r="C197" s="100"/>
      <c r="D197" s="100"/>
      <c r="E197" s="85">
        <f t="shared" ref="E197:J197" si="42">SUM(E28+E48+E67+E85+E101+E135+E168)</f>
        <v>210</v>
      </c>
      <c r="F197" s="19">
        <f t="shared" si="42"/>
        <v>178.6</v>
      </c>
      <c r="G197" s="19">
        <f t="shared" si="42"/>
        <v>23.3</v>
      </c>
      <c r="H197" s="19">
        <f t="shared" si="42"/>
        <v>8.1000000000000014</v>
      </c>
      <c r="I197" s="49">
        <f t="shared" si="42"/>
        <v>116.6</v>
      </c>
      <c r="J197" s="49">
        <f t="shared" si="42"/>
        <v>149</v>
      </c>
      <c r="M197" s="8"/>
      <c r="N197" s="8"/>
      <c r="O197" s="8"/>
      <c r="P197" s="8"/>
      <c r="Q197" s="8"/>
      <c r="R197" s="8"/>
      <c r="S197" s="8"/>
      <c r="T197" s="8"/>
      <c r="U197" s="8"/>
      <c r="V197" s="8"/>
    </row>
    <row r="198" spans="1:22" s="5" customFormat="1" ht="17.649999999999999" customHeight="1">
      <c r="A198" s="45"/>
      <c r="B198" s="110" t="s">
        <v>145</v>
      </c>
      <c r="C198" s="110"/>
      <c r="D198" s="110"/>
      <c r="E198" s="86">
        <f t="shared" ref="E198:J198" si="43">SUM(E28+E48+E67+E85+E102+E136+E169)</f>
        <v>210</v>
      </c>
      <c r="F198" s="81">
        <f t="shared" si="43"/>
        <v>176.1</v>
      </c>
      <c r="G198" s="81">
        <f t="shared" si="43"/>
        <v>24.699999999999996</v>
      </c>
      <c r="H198" s="81">
        <f t="shared" si="43"/>
        <v>9.2000000000000011</v>
      </c>
      <c r="I198" s="79">
        <f t="shared" si="43"/>
        <v>117.99999999999999</v>
      </c>
      <c r="J198" s="79">
        <f t="shared" si="43"/>
        <v>150</v>
      </c>
      <c r="M198" s="8"/>
      <c r="N198" s="8"/>
      <c r="O198" s="8"/>
      <c r="P198" s="8"/>
      <c r="Q198" s="8"/>
      <c r="R198" s="8"/>
      <c r="S198" s="8"/>
      <c r="T198" s="8"/>
      <c r="U198" s="8"/>
      <c r="V198" s="8"/>
    </row>
    <row r="199" spans="1:22" s="5" customFormat="1" ht="17.649999999999999" customHeight="1">
      <c r="A199" s="75" t="s">
        <v>18</v>
      </c>
      <c r="B199" s="100" t="s">
        <v>130</v>
      </c>
      <c r="C199" s="100"/>
      <c r="D199" s="100"/>
      <c r="E199" s="100"/>
      <c r="F199" s="100"/>
      <c r="G199" s="100"/>
      <c r="H199" s="100"/>
      <c r="I199" s="101"/>
      <c r="J199" s="76">
        <f>(J200+J201)/2</f>
        <v>71.19047619047619</v>
      </c>
      <c r="M199" s="8"/>
      <c r="N199" s="8"/>
      <c r="O199" s="8"/>
      <c r="P199" s="8"/>
      <c r="Q199" s="8"/>
      <c r="R199" s="8"/>
      <c r="S199" s="8"/>
      <c r="T199" s="8"/>
      <c r="U199" s="8"/>
      <c r="V199" s="8"/>
    </row>
    <row r="200" spans="1:22" s="5" customFormat="1" ht="17.649999999999999" customHeight="1">
      <c r="A200" s="75"/>
      <c r="B200" s="101" t="s">
        <v>144</v>
      </c>
      <c r="C200" s="107"/>
      <c r="D200" s="107"/>
      <c r="E200" s="107"/>
      <c r="F200" s="107"/>
      <c r="G200" s="107"/>
      <c r="H200" s="107"/>
      <c r="I200" s="107"/>
      <c r="J200" s="49">
        <f>J197*100/E197</f>
        <v>70.952380952380949</v>
      </c>
      <c r="M200" s="8"/>
      <c r="N200" s="8"/>
      <c r="O200" s="8"/>
      <c r="P200" s="8"/>
      <c r="Q200" s="8"/>
      <c r="R200" s="8"/>
      <c r="S200" s="8"/>
      <c r="T200" s="8"/>
      <c r="U200" s="8"/>
      <c r="V200" s="8"/>
    </row>
    <row r="201" spans="1:22" s="5" customFormat="1" ht="17.649999999999999" customHeight="1">
      <c r="A201" s="75"/>
      <c r="B201" s="108" t="s">
        <v>145</v>
      </c>
      <c r="C201" s="109"/>
      <c r="D201" s="109"/>
      <c r="E201" s="109"/>
      <c r="F201" s="109"/>
      <c r="G201" s="109"/>
      <c r="H201" s="109"/>
      <c r="I201" s="109"/>
      <c r="J201" s="79">
        <f>J198*100/E198</f>
        <v>71.428571428571431</v>
      </c>
      <c r="M201" s="8"/>
      <c r="N201" s="8"/>
      <c r="O201" s="8"/>
      <c r="P201" s="8"/>
      <c r="Q201" s="8"/>
      <c r="R201" s="8"/>
      <c r="S201" s="8"/>
      <c r="T201" s="8"/>
      <c r="U201" s="8"/>
      <c r="V201" s="8"/>
    </row>
    <row r="202" spans="1:22" s="5" customFormat="1" ht="17.649999999999999" customHeight="1">
      <c r="A202" s="74" t="s">
        <v>20</v>
      </c>
      <c r="B202" s="100" t="s">
        <v>24</v>
      </c>
      <c r="C202" s="100"/>
      <c r="D202" s="100"/>
      <c r="E202" s="100"/>
      <c r="F202" s="100"/>
      <c r="G202" s="100"/>
      <c r="H202" s="101"/>
      <c r="I202" s="76">
        <f>(I203+I204)/2</f>
        <v>55.857142857142854</v>
      </c>
      <c r="J202" s="3"/>
    </row>
    <row r="203" spans="1:22" s="5" customFormat="1" ht="17.649999999999999" customHeight="1">
      <c r="A203" s="75"/>
      <c r="B203" s="101" t="s">
        <v>144</v>
      </c>
      <c r="C203" s="107"/>
      <c r="D203" s="107"/>
      <c r="E203" s="107"/>
      <c r="F203" s="107"/>
      <c r="G203" s="107"/>
      <c r="H203" s="107"/>
      <c r="I203" s="49">
        <f>I197*100/E197</f>
        <v>55.523809523809526</v>
      </c>
      <c r="J203" s="3"/>
      <c r="M203" s="8"/>
      <c r="N203" s="8"/>
      <c r="O203" s="8"/>
      <c r="P203" s="8"/>
      <c r="Q203" s="8"/>
      <c r="R203" s="8"/>
      <c r="S203" s="8"/>
      <c r="T203" s="8"/>
      <c r="U203" s="8"/>
      <c r="V203" s="8"/>
    </row>
    <row r="204" spans="1:22" s="5" customFormat="1" ht="17.649999999999999" customHeight="1">
      <c r="A204" s="45"/>
      <c r="B204" s="108" t="s">
        <v>145</v>
      </c>
      <c r="C204" s="109"/>
      <c r="D204" s="109"/>
      <c r="E204" s="109"/>
      <c r="F204" s="109"/>
      <c r="G204" s="109"/>
      <c r="H204" s="109"/>
      <c r="I204" s="79">
        <f>I198*100/E198</f>
        <v>56.190476190476183</v>
      </c>
      <c r="J204" s="3"/>
      <c r="M204" s="8"/>
      <c r="N204" s="8"/>
      <c r="O204" s="8"/>
      <c r="P204" s="8"/>
      <c r="Q204" s="8"/>
      <c r="R204" s="8"/>
      <c r="S204" s="8"/>
      <c r="T204" s="8"/>
      <c r="U204" s="8"/>
      <c r="V204" s="8"/>
    </row>
    <row r="205" spans="1:22" s="5" customFormat="1" ht="17.649999999999999" customHeight="1">
      <c r="A205" s="74" t="s">
        <v>25</v>
      </c>
      <c r="B205" s="96" t="s">
        <v>26</v>
      </c>
      <c r="C205" s="96"/>
      <c r="D205" s="96"/>
      <c r="E205" s="77">
        <f>SUM(F205:H205)</f>
        <v>100.00000000000001</v>
      </c>
      <c r="F205" s="80">
        <f>(F206+F207)/2</f>
        <v>84.452380952380963</v>
      </c>
      <c r="G205" s="80">
        <f t="shared" ref="G205:H205" si="44">(G206+G207)/2</f>
        <v>11.428571428571427</v>
      </c>
      <c r="H205" s="78">
        <f t="shared" si="44"/>
        <v>4.1190476190476195</v>
      </c>
      <c r="I205" s="3"/>
      <c r="J205" s="3"/>
      <c r="M205" s="8"/>
      <c r="N205" s="8"/>
      <c r="O205" s="8"/>
      <c r="P205" s="8"/>
      <c r="Q205" s="8"/>
      <c r="R205" s="8"/>
      <c r="S205" s="8"/>
      <c r="T205" s="8"/>
      <c r="U205" s="8"/>
      <c r="V205" s="8"/>
    </row>
    <row r="206" spans="1:22" s="5" customFormat="1" ht="17.649999999999999" customHeight="1">
      <c r="A206" s="75"/>
      <c r="B206" s="100" t="s">
        <v>144</v>
      </c>
      <c r="C206" s="100"/>
      <c r="D206" s="100"/>
      <c r="E206" s="21" t="s">
        <v>88</v>
      </c>
      <c r="F206" s="19">
        <f>F197*100/E197</f>
        <v>85.047619047619051</v>
      </c>
      <c r="G206" s="19">
        <f>G197*100/E197</f>
        <v>11.095238095238095</v>
      </c>
      <c r="H206" s="49">
        <f>H197*100/E197</f>
        <v>3.8571428571428577</v>
      </c>
      <c r="I206" s="3"/>
      <c r="J206" s="3"/>
    </row>
    <row r="207" spans="1:22" s="5" customFormat="1" ht="17.649999999999999" customHeight="1">
      <c r="A207" s="45"/>
      <c r="B207" s="110" t="s">
        <v>145</v>
      </c>
      <c r="C207" s="110"/>
      <c r="D207" s="110"/>
      <c r="E207" s="54" t="s">
        <v>88</v>
      </c>
      <c r="F207" s="81">
        <f>F198*100/E198</f>
        <v>83.857142857142861</v>
      </c>
      <c r="G207" s="81">
        <f>G198*100/E198</f>
        <v>11.761904761904759</v>
      </c>
      <c r="H207" s="79">
        <f>H198*100/E198</f>
        <v>4.3809523809523814</v>
      </c>
      <c r="I207" s="3"/>
      <c r="J207" s="3"/>
    </row>
    <row r="208" spans="1:22" s="10" customFormat="1" ht="17.649999999999999" customHeight="1">
      <c r="A208" s="87" t="s">
        <v>27</v>
      </c>
      <c r="B208" s="104" t="s">
        <v>28</v>
      </c>
      <c r="C208" s="105"/>
      <c r="D208" s="106"/>
      <c r="E208" s="88">
        <f>SUM(E209:E211)</f>
        <v>6</v>
      </c>
      <c r="F208" s="9"/>
      <c r="G208" s="9"/>
      <c r="H208" s="9"/>
      <c r="I208" s="9"/>
      <c r="J208" s="9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ht="17.649999999999999" customHeight="1">
      <c r="A209" s="27" t="s">
        <v>11</v>
      </c>
      <c r="B209" s="111" t="s">
        <v>43</v>
      </c>
      <c r="C209" s="112"/>
      <c r="D209" s="113"/>
      <c r="E209" s="49">
        <v>3</v>
      </c>
      <c r="F209" s="31"/>
      <c r="G209" s="31"/>
      <c r="H209" s="31"/>
      <c r="I209" s="31"/>
      <c r="J209" s="31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ht="17.649999999999999" customHeight="1">
      <c r="A210" s="27" t="s">
        <v>12</v>
      </c>
      <c r="B210" s="111" t="s">
        <v>53</v>
      </c>
      <c r="C210" s="112"/>
      <c r="D210" s="113"/>
      <c r="E210" s="49">
        <v>1</v>
      </c>
      <c r="F210" s="31"/>
      <c r="G210" s="31"/>
      <c r="H210" s="31"/>
      <c r="I210" s="31"/>
      <c r="J210" s="31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ht="17.649999999999999" customHeight="1">
      <c r="A211" s="73" t="s">
        <v>13</v>
      </c>
      <c r="B211" s="114" t="s">
        <v>100</v>
      </c>
      <c r="C211" s="115"/>
      <c r="D211" s="116"/>
      <c r="E211" s="79">
        <v>2</v>
      </c>
      <c r="F211" s="31"/>
      <c r="G211" s="31"/>
      <c r="H211" s="31"/>
      <c r="I211" s="31"/>
      <c r="J211" s="31"/>
      <c r="K211" s="31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ht="9.6" customHeight="1">
      <c r="F212" s="1"/>
      <c r="G212" s="1"/>
      <c r="H212" s="1"/>
      <c r="I212" s="1"/>
      <c r="J212" s="1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ht="27" customHeight="1">
      <c r="A213" s="18" t="s">
        <v>29</v>
      </c>
      <c r="B213" s="103" t="s">
        <v>30</v>
      </c>
      <c r="C213" s="103"/>
      <c r="D213" s="103"/>
      <c r="E213" s="103"/>
      <c r="F213" s="103"/>
      <c r="G213" s="103"/>
      <c r="H213" s="103"/>
      <c r="I213" s="103"/>
      <c r="J213" s="103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ht="15.4" customHeight="1">
      <c r="A214" s="18" t="s">
        <v>31</v>
      </c>
      <c r="B214" s="102" t="s">
        <v>32</v>
      </c>
      <c r="C214" s="102"/>
      <c r="D214" s="102"/>
      <c r="E214" s="102"/>
      <c r="F214" s="102"/>
      <c r="G214" s="102"/>
      <c r="H214" s="102"/>
      <c r="I214" s="102"/>
      <c r="J214" s="102"/>
      <c r="K214" s="1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ht="27" customHeight="1">
      <c r="A215" s="18" t="s">
        <v>33</v>
      </c>
      <c r="B215" s="103" t="s">
        <v>34</v>
      </c>
      <c r="C215" s="103"/>
      <c r="D215" s="103"/>
      <c r="E215" s="103"/>
      <c r="F215" s="103"/>
      <c r="G215" s="103"/>
      <c r="H215" s="103"/>
      <c r="I215" s="103"/>
      <c r="J215" s="103"/>
      <c r="K215" s="1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>
      <c r="M218" s="10"/>
      <c r="N218" s="10"/>
      <c r="O218" s="10"/>
      <c r="P218" s="10"/>
      <c r="Q218" s="10"/>
      <c r="R218" s="10"/>
      <c r="S218" s="10"/>
      <c r="T218" s="10"/>
      <c r="U218" s="10"/>
      <c r="V218" s="10"/>
    </row>
  </sheetData>
  <mergeCells count="236">
    <mergeCell ref="B189:D189"/>
    <mergeCell ref="A174:J174"/>
    <mergeCell ref="B177:D177"/>
    <mergeCell ref="B179:D179"/>
    <mergeCell ref="B180:D180"/>
    <mergeCell ref="A182:J182"/>
    <mergeCell ref="B185:D185"/>
    <mergeCell ref="B187:D187"/>
    <mergeCell ref="B188:D188"/>
    <mergeCell ref="B178:D178"/>
    <mergeCell ref="B186:D186"/>
    <mergeCell ref="B183:D183"/>
    <mergeCell ref="B184:D184"/>
    <mergeCell ref="E171:E173"/>
    <mergeCell ref="F171:I171"/>
    <mergeCell ref="J171:J173"/>
    <mergeCell ref="F172:H172"/>
    <mergeCell ref="I172:I173"/>
    <mergeCell ref="B181:D181"/>
    <mergeCell ref="B151:D151"/>
    <mergeCell ref="A171:A173"/>
    <mergeCell ref="B171:D173"/>
    <mergeCell ref="B167:D167"/>
    <mergeCell ref="B168:D168"/>
    <mergeCell ref="B169:D169"/>
    <mergeCell ref="B166:D166"/>
    <mergeCell ref="B175:D175"/>
    <mergeCell ref="B165:C165"/>
    <mergeCell ref="B160:D160"/>
    <mergeCell ref="B176:D176"/>
    <mergeCell ref="B159:D159"/>
    <mergeCell ref="B161:C161"/>
    <mergeCell ref="A162:J162"/>
    <mergeCell ref="B163:D163"/>
    <mergeCell ref="B164:D164"/>
    <mergeCell ref="F155:I155"/>
    <mergeCell ref="J155:J157"/>
    <mergeCell ref="A147:J147"/>
    <mergeCell ref="B148:D148"/>
    <mergeCell ref="B149:D149"/>
    <mergeCell ref="B150:D150"/>
    <mergeCell ref="B142:D142"/>
    <mergeCell ref="B143:D143"/>
    <mergeCell ref="B144:D144"/>
    <mergeCell ref="B145:D145"/>
    <mergeCell ref="B146:D146"/>
    <mergeCell ref="I139:I140"/>
    <mergeCell ref="A141:J141"/>
    <mergeCell ref="B118:C118"/>
    <mergeCell ref="A138:A140"/>
    <mergeCell ref="B138:D140"/>
    <mergeCell ref="E138:E140"/>
    <mergeCell ref="B133:D133"/>
    <mergeCell ref="B134:D134"/>
    <mergeCell ref="B135:D135"/>
    <mergeCell ref="B136:D136"/>
    <mergeCell ref="B128:C128"/>
    <mergeCell ref="A129:J129"/>
    <mergeCell ref="B130:D130"/>
    <mergeCell ref="B132:C132"/>
    <mergeCell ref="A124:J124"/>
    <mergeCell ref="B127:D127"/>
    <mergeCell ref="B126:D126"/>
    <mergeCell ref="E121:E123"/>
    <mergeCell ref="F121:I121"/>
    <mergeCell ref="J121:J123"/>
    <mergeCell ref="F122:H122"/>
    <mergeCell ref="F156:H156"/>
    <mergeCell ref="I156:I157"/>
    <mergeCell ref="A158:J158"/>
    <mergeCell ref="A155:A157"/>
    <mergeCell ref="B155:D157"/>
    <mergeCell ref="E155:E157"/>
    <mergeCell ref="I122:I123"/>
    <mergeCell ref="B131:D131"/>
    <mergeCell ref="B98:C98"/>
    <mergeCell ref="A121:A123"/>
    <mergeCell ref="B121:D123"/>
    <mergeCell ref="A113:J113"/>
    <mergeCell ref="B114:D114"/>
    <mergeCell ref="B115:D115"/>
    <mergeCell ref="B116:D116"/>
    <mergeCell ref="B117:D117"/>
    <mergeCell ref="B108:D108"/>
    <mergeCell ref="B109:D109"/>
    <mergeCell ref="B112:C112"/>
    <mergeCell ref="B110:D110"/>
    <mergeCell ref="B111:D111"/>
    <mergeCell ref="F138:I138"/>
    <mergeCell ref="J138:J140"/>
    <mergeCell ref="F139:H139"/>
    <mergeCell ref="B94:C94"/>
    <mergeCell ref="A95:J95"/>
    <mergeCell ref="B96:D96"/>
    <mergeCell ref="B97:D97"/>
    <mergeCell ref="B99:D99"/>
    <mergeCell ref="B100:D100"/>
    <mergeCell ref="B101:D101"/>
    <mergeCell ref="B102:D102"/>
    <mergeCell ref="A107:J107"/>
    <mergeCell ref="A104:A106"/>
    <mergeCell ref="B104:D106"/>
    <mergeCell ref="E104:E106"/>
    <mergeCell ref="F104:I104"/>
    <mergeCell ref="J104:J106"/>
    <mergeCell ref="F105:H105"/>
    <mergeCell ref="I105:I106"/>
    <mergeCell ref="A82:J82"/>
    <mergeCell ref="B83:C83"/>
    <mergeCell ref="B84:C84"/>
    <mergeCell ref="B78:D78"/>
    <mergeCell ref="B79:D79"/>
    <mergeCell ref="B80:D80"/>
    <mergeCell ref="B81:C81"/>
    <mergeCell ref="B93:D93"/>
    <mergeCell ref="J88:J90"/>
    <mergeCell ref="F89:H89"/>
    <mergeCell ref="I89:I90"/>
    <mergeCell ref="A91:J91"/>
    <mergeCell ref="B92:D92"/>
    <mergeCell ref="B85:C85"/>
    <mergeCell ref="A88:A90"/>
    <mergeCell ref="B88:D90"/>
    <mergeCell ref="E88:E90"/>
    <mergeCell ref="F88:I88"/>
    <mergeCell ref="A73:J73"/>
    <mergeCell ref="B74:D74"/>
    <mergeCell ref="B75:D75"/>
    <mergeCell ref="B76:D76"/>
    <mergeCell ref="B77:D77"/>
    <mergeCell ref="E70:E72"/>
    <mergeCell ref="F70:I70"/>
    <mergeCell ref="J70:J72"/>
    <mergeCell ref="F71:H71"/>
    <mergeCell ref="I71:I72"/>
    <mergeCell ref="B66:C66"/>
    <mergeCell ref="B67:C67"/>
    <mergeCell ref="B65:D65"/>
    <mergeCell ref="A70:A72"/>
    <mergeCell ref="B70:D72"/>
    <mergeCell ref="B48:C48"/>
    <mergeCell ref="A51:A53"/>
    <mergeCell ref="B51:D53"/>
    <mergeCell ref="E51:E53"/>
    <mergeCell ref="I52:I53"/>
    <mergeCell ref="A45:J45"/>
    <mergeCell ref="B46:C46"/>
    <mergeCell ref="B47:C47"/>
    <mergeCell ref="J31:J33"/>
    <mergeCell ref="F32:H32"/>
    <mergeCell ref="I32:I33"/>
    <mergeCell ref="A34:J34"/>
    <mergeCell ref="B35:D35"/>
    <mergeCell ref="A31:A33"/>
    <mergeCell ref="B31:D33"/>
    <mergeCell ref="E31:E33"/>
    <mergeCell ref="F31:I31"/>
    <mergeCell ref="B36:D36"/>
    <mergeCell ref="B37:D37"/>
    <mergeCell ref="B38:D38"/>
    <mergeCell ref="B39:D39"/>
    <mergeCell ref="B40:D40"/>
    <mergeCell ref="B41:D41"/>
    <mergeCell ref="B42:D42"/>
    <mergeCell ref="A2:J2"/>
    <mergeCell ref="A5:B5"/>
    <mergeCell ref="C5:D5"/>
    <mergeCell ref="A6:C6"/>
    <mergeCell ref="A9:A11"/>
    <mergeCell ref="B9:D11"/>
    <mergeCell ref="E9:E11"/>
    <mergeCell ref="F9:I9"/>
    <mergeCell ref="J9:J11"/>
    <mergeCell ref="F10:H10"/>
    <mergeCell ref="I10:I11"/>
    <mergeCell ref="B27:C27"/>
    <mergeCell ref="A12:J12"/>
    <mergeCell ref="B16:D16"/>
    <mergeCell ref="B17:D17"/>
    <mergeCell ref="B19:D19"/>
    <mergeCell ref="B21:D21"/>
    <mergeCell ref="B22:D22"/>
    <mergeCell ref="B18:D18"/>
    <mergeCell ref="B23:D23"/>
    <mergeCell ref="B24:C24"/>
    <mergeCell ref="A25:J25"/>
    <mergeCell ref="B26:C26"/>
    <mergeCell ref="B13:D13"/>
    <mergeCell ref="B14:D14"/>
    <mergeCell ref="B15:D15"/>
    <mergeCell ref="B20:D20"/>
    <mergeCell ref="B28:C28"/>
    <mergeCell ref="B55:D55"/>
    <mergeCell ref="B56:D56"/>
    <mergeCell ref="B57:D57"/>
    <mergeCell ref="B58:D58"/>
    <mergeCell ref="B59:D59"/>
    <mergeCell ref="G192:J192"/>
    <mergeCell ref="A193:A195"/>
    <mergeCell ref="B193:D195"/>
    <mergeCell ref="E193:E195"/>
    <mergeCell ref="F193:I193"/>
    <mergeCell ref="J193:J195"/>
    <mergeCell ref="B43:D43"/>
    <mergeCell ref="B44:C44"/>
    <mergeCell ref="B63:C63"/>
    <mergeCell ref="A64:J64"/>
    <mergeCell ref="B60:D60"/>
    <mergeCell ref="B61:D61"/>
    <mergeCell ref="B62:D62"/>
    <mergeCell ref="J51:J53"/>
    <mergeCell ref="A54:J54"/>
    <mergeCell ref="F51:I51"/>
    <mergeCell ref="F52:H52"/>
    <mergeCell ref="B125:D125"/>
    <mergeCell ref="B205:D205"/>
    <mergeCell ref="F194:H194"/>
    <mergeCell ref="I194:I195"/>
    <mergeCell ref="B196:D196"/>
    <mergeCell ref="B199:I199"/>
    <mergeCell ref="B202:H202"/>
    <mergeCell ref="B214:J214"/>
    <mergeCell ref="B215:J215"/>
    <mergeCell ref="B208:D208"/>
    <mergeCell ref="B213:J213"/>
    <mergeCell ref="B203:H203"/>
    <mergeCell ref="B204:H204"/>
    <mergeCell ref="B206:D206"/>
    <mergeCell ref="B207:D207"/>
    <mergeCell ref="B209:D209"/>
    <mergeCell ref="B210:D210"/>
    <mergeCell ref="B211:D211"/>
    <mergeCell ref="B197:D197"/>
    <mergeCell ref="B198:D198"/>
    <mergeCell ref="B200:I200"/>
    <mergeCell ref="B201:I20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UR w Krakowie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umt</cp:lastModifiedBy>
  <dcterms:created xsi:type="dcterms:W3CDTF">2019-08-06T21:42:30Z</dcterms:created>
  <dcterms:modified xsi:type="dcterms:W3CDTF">2020-09-09T13:07:49Z</dcterms:modified>
</cp:coreProperties>
</file>