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mt\Desktop\Programy studiów_2019_20_RW\IM\IM_I_ST_STACJONARNE\"/>
    </mc:Choice>
  </mc:AlternateContent>
  <bookViews>
    <workbookView xWindow="0" yWindow="0" windowWidth="20490" windowHeight="6720"/>
  </bookViews>
  <sheets>
    <sheet name="IM_I_STACJ.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85" i="1" l="1"/>
  <c r="E185" i="1"/>
  <c r="D185" i="1"/>
  <c r="C185" i="1"/>
  <c r="C169" i="1" s="1"/>
  <c r="C172" i="1" s="1"/>
  <c r="C191" i="1"/>
  <c r="D157" i="1" l="1"/>
  <c r="E157" i="1"/>
  <c r="F157" i="1"/>
  <c r="C157" i="1"/>
  <c r="D150" i="1"/>
  <c r="E150" i="1"/>
  <c r="F150" i="1"/>
  <c r="C150" i="1"/>
  <c r="D191" i="1" l="1"/>
  <c r="E191" i="1"/>
  <c r="F191" i="1"/>
  <c r="D165" i="1"/>
  <c r="E165" i="1"/>
  <c r="F165" i="1"/>
  <c r="C165" i="1"/>
  <c r="D130" i="1"/>
  <c r="E130" i="1"/>
  <c r="F130" i="1"/>
  <c r="C130" i="1"/>
  <c r="D121" i="1"/>
  <c r="E121" i="1"/>
  <c r="F121" i="1"/>
  <c r="C121" i="1"/>
  <c r="C100" i="1" s="1"/>
  <c r="D115" i="1"/>
  <c r="E115" i="1"/>
  <c r="F115" i="1"/>
  <c r="C115" i="1"/>
  <c r="C99" i="1" s="1"/>
  <c r="D97" i="1"/>
  <c r="E97" i="1"/>
  <c r="F97" i="1"/>
  <c r="C97" i="1"/>
  <c r="C85" i="1"/>
  <c r="D82" i="1"/>
  <c r="E82" i="1"/>
  <c r="F82" i="1"/>
  <c r="C82" i="1"/>
  <c r="C86" i="1" s="1"/>
  <c r="C65" i="1"/>
  <c r="D62" i="1"/>
  <c r="E62" i="1"/>
  <c r="F62" i="1"/>
  <c r="C62" i="1"/>
  <c r="C66" i="1" s="1"/>
  <c r="D43" i="1"/>
  <c r="E43" i="1"/>
  <c r="F43" i="1"/>
  <c r="C43" i="1"/>
  <c r="C26" i="1"/>
  <c r="D23" i="1"/>
  <c r="E23" i="1"/>
  <c r="F23" i="1"/>
  <c r="C23" i="1"/>
  <c r="C27" i="1" s="1"/>
  <c r="C209" i="1" l="1"/>
  <c r="F170" i="1"/>
  <c r="E170" i="1"/>
  <c r="D170" i="1"/>
  <c r="C170" i="1"/>
  <c r="F134" i="1"/>
  <c r="F137" i="1" s="1"/>
  <c r="F139" i="1" s="1"/>
  <c r="E134" i="1"/>
  <c r="E137" i="1" s="1"/>
  <c r="E139" i="1" s="1"/>
  <c r="D134" i="1"/>
  <c r="D137" i="1" s="1"/>
  <c r="D139" i="1" s="1"/>
  <c r="C134" i="1"/>
  <c r="C137" i="1" s="1"/>
  <c r="F133" i="1"/>
  <c r="F136" i="1" s="1"/>
  <c r="F138" i="1" s="1"/>
  <c r="E133" i="1"/>
  <c r="E136" i="1" s="1"/>
  <c r="E138" i="1" s="1"/>
  <c r="D133" i="1"/>
  <c r="D136" i="1" s="1"/>
  <c r="D138" i="1" s="1"/>
  <c r="C133" i="1"/>
  <c r="F100" i="1"/>
  <c r="F103" i="1" s="1"/>
  <c r="F105" i="1" s="1"/>
  <c r="E100" i="1"/>
  <c r="E103" i="1" s="1"/>
  <c r="E105" i="1" s="1"/>
  <c r="D100" i="1"/>
  <c r="D103" i="1" s="1"/>
  <c r="D105" i="1" s="1"/>
  <c r="C103" i="1"/>
  <c r="C105" i="1" s="1"/>
  <c r="F99" i="1"/>
  <c r="F102" i="1" s="1"/>
  <c r="F104" i="1" s="1"/>
  <c r="E99" i="1"/>
  <c r="E102" i="1" s="1"/>
  <c r="E104" i="1" s="1"/>
  <c r="D99" i="1"/>
  <c r="D102" i="1" s="1"/>
  <c r="D104" i="1" s="1"/>
  <c r="C102" i="1"/>
  <c r="C104" i="1" s="1"/>
  <c r="F85" i="1"/>
  <c r="F86" i="1" s="1"/>
  <c r="E85" i="1"/>
  <c r="E86" i="1" s="1"/>
  <c r="D85" i="1"/>
  <c r="D86" i="1" s="1"/>
  <c r="F65" i="1"/>
  <c r="F66" i="1" s="1"/>
  <c r="E65" i="1"/>
  <c r="E66" i="1" s="1"/>
  <c r="D65" i="1"/>
  <c r="D66" i="1" s="1"/>
  <c r="F46" i="1"/>
  <c r="F47" i="1" s="1"/>
  <c r="E46" i="1"/>
  <c r="E47" i="1" s="1"/>
  <c r="D46" i="1"/>
  <c r="D47" i="1" s="1"/>
  <c r="C46" i="1"/>
  <c r="C47" i="1" s="1"/>
  <c r="F26" i="1"/>
  <c r="F27" i="1" s="1"/>
  <c r="E26" i="1"/>
  <c r="E27" i="1" s="1"/>
  <c r="D26" i="1"/>
  <c r="D27" i="1" s="1"/>
  <c r="F173" i="1" l="1"/>
  <c r="F175" i="1" s="1"/>
  <c r="F199" i="1" s="1"/>
  <c r="E173" i="1"/>
  <c r="E175" i="1" s="1"/>
  <c r="C136" i="1"/>
  <c r="C138" i="1" s="1"/>
  <c r="C173" i="1"/>
  <c r="C175" i="1" s="1"/>
  <c r="D173" i="1"/>
  <c r="D175" i="1" s="1"/>
  <c r="D199" i="1" s="1"/>
  <c r="C139" i="1"/>
  <c r="E199" i="1" l="1"/>
  <c r="C199" i="1"/>
  <c r="F202" i="1" s="1"/>
  <c r="E205" i="1" l="1"/>
  <c r="D208" i="1"/>
  <c r="C174" i="1"/>
  <c r="C198" i="1" l="1"/>
  <c r="C197" i="1"/>
  <c r="D169" i="1"/>
  <c r="D172" i="1" s="1"/>
  <c r="D174" i="1" s="1"/>
  <c r="D198" i="1" s="1"/>
  <c r="D197" i="1" l="1"/>
  <c r="D207" i="1"/>
  <c r="D206" i="1" s="1"/>
  <c r="C206" i="1" s="1"/>
  <c r="E169" i="1"/>
  <c r="E172" i="1"/>
  <c r="E174" i="1" s="1"/>
  <c r="F169" i="1"/>
  <c r="F172" i="1"/>
  <c r="F174" i="1" s="1"/>
  <c r="E197" i="1" l="1"/>
  <c r="E198" i="1"/>
  <c r="E204" i="1" s="1"/>
  <c r="E203" i="1" s="1"/>
  <c r="F197" i="1"/>
  <c r="F198" i="1"/>
  <c r="F201" i="1" s="1"/>
  <c r="F200" i="1" s="1"/>
</calcChain>
</file>

<file path=xl/sharedStrings.xml><?xml version="1.0" encoding="utf-8"?>
<sst xmlns="http://schemas.openxmlformats.org/spreadsheetml/2006/main" count="313" uniqueCount="132">
  <si>
    <t>Bilans ECTS</t>
  </si>
  <si>
    <t>Semestr 1</t>
  </si>
  <si>
    <t>Lp.</t>
  </si>
  <si>
    <t>Nazwa przedmiotu</t>
  </si>
  <si>
    <t>Wymiar ECTS</t>
  </si>
  <si>
    <t>w tym:</t>
  </si>
  <si>
    <t>Zajęcia związane z prowadzoną w Uczelni działalnością naukową</t>
  </si>
  <si>
    <t>w dyscyplinie</t>
  </si>
  <si>
    <t>z bezpo-średnim udziałem</t>
  </si>
  <si>
    <t>TZ</t>
  </si>
  <si>
    <t>Obowiązkowe</t>
  </si>
  <si>
    <t xml:space="preserve">Wychowanie fizyczne </t>
  </si>
  <si>
    <t>–</t>
  </si>
  <si>
    <t>Matematyka i statystyka opisowa</t>
  </si>
  <si>
    <t>Fizyka</t>
  </si>
  <si>
    <t>Technologie informacyjne</t>
  </si>
  <si>
    <t>Inżynieria materiałowa</t>
  </si>
  <si>
    <t>Grafika inżynierska</t>
  </si>
  <si>
    <t>A</t>
  </si>
  <si>
    <t>Łącznie obowiązkowe</t>
  </si>
  <si>
    <t>Fakultatywne</t>
  </si>
  <si>
    <t>B</t>
  </si>
  <si>
    <t>C</t>
  </si>
  <si>
    <t>RAZEM W SEMESTRZE (A+B)</t>
  </si>
  <si>
    <t>Semestr 2</t>
  </si>
  <si>
    <t>Język obcy</t>
  </si>
  <si>
    <t>Chemia</t>
  </si>
  <si>
    <t>Technika cieplna</t>
  </si>
  <si>
    <t>Podstawy działalności gospodarczej i przedsiębiorczości</t>
  </si>
  <si>
    <t>Semestr 3</t>
  </si>
  <si>
    <t>Elektrotechnika</t>
  </si>
  <si>
    <t>Automatyka</t>
  </si>
  <si>
    <t>Historia, kultura, sztuka i tradycja regionu</t>
  </si>
  <si>
    <t>Semestr 4</t>
  </si>
  <si>
    <t>Robotyzacja</t>
  </si>
  <si>
    <t>Rachunek kosztów dla inżynierów</t>
  </si>
  <si>
    <t>Semestr 5</t>
  </si>
  <si>
    <t>Bezpieczeństwo pracy i ergonomia</t>
  </si>
  <si>
    <t>1a</t>
  </si>
  <si>
    <t>1b</t>
  </si>
  <si>
    <t>Semestr 6</t>
  </si>
  <si>
    <t>Proseminarium</t>
  </si>
  <si>
    <t>…</t>
  </si>
  <si>
    <t>Praktyka zawodowa (160 godz. = 4 tyg.)</t>
  </si>
  <si>
    <t>Semestr 7</t>
  </si>
  <si>
    <t>Egzamin dyplomowy</t>
  </si>
  <si>
    <t>Seminarium dyplomowe - inżynierskie</t>
  </si>
  <si>
    <t>Praca inżynierska</t>
  </si>
  <si>
    <t>Razem dla programu studiów</t>
  </si>
  <si>
    <t>Udział zajęć* związane z prowadzona w Uczelni działalnością naukową [%]</t>
  </si>
  <si>
    <t>Udział zajęć realizowanych z bezpośrednim udziałem prowadzącego [%]</t>
  </si>
  <si>
    <t>D</t>
  </si>
  <si>
    <t>Struktura ECTS wg dyscyplin  [%]</t>
  </si>
  <si>
    <t>-</t>
  </si>
  <si>
    <t>E</t>
  </si>
  <si>
    <t>1.</t>
  </si>
  <si>
    <t>2.</t>
  </si>
  <si>
    <t>3.</t>
  </si>
  <si>
    <t>Podstawy działalności gospodarczej i zarządzania</t>
  </si>
  <si>
    <t>)*</t>
  </si>
  <si>
    <t>Dla profilu kształcenia praktycznego – "kształtujące umiejętności praktyczne”, a dla profilu ogólnoakademickiego – „związane z prowadzoną w Uczelni działalnością naukową”</t>
  </si>
  <si>
    <t>)**</t>
  </si>
  <si>
    <t>Podawane w wymiarze realizowanym przez studenta</t>
  </si>
  <si>
    <t>)***</t>
  </si>
  <si>
    <t>Podawane w wymiarze realizowanym przez studenta - nie dotyczy kierunków studiów, które przyporządkowano do dyscyplin w ramach dziedzin nauk humanistycznych (H) lub nauk społecznych (S)</t>
  </si>
  <si>
    <t>Kierunek studiów: inżynieria mechatroniczna</t>
  </si>
  <si>
    <t>Podstawy mechatroniki</t>
  </si>
  <si>
    <t>Maszynoznawstwo</t>
  </si>
  <si>
    <t>Wprowadzenie do programowania</t>
  </si>
  <si>
    <t>Podstawy prawa</t>
  </si>
  <si>
    <t>Ochrona i monitoring środowiska</t>
  </si>
  <si>
    <t>Mechanika techniczna</t>
  </si>
  <si>
    <t>Wytrzymałość materiałów</t>
  </si>
  <si>
    <t>Elektronika</t>
  </si>
  <si>
    <t>Napędy pneumatyczne i hydrauliczne</t>
  </si>
  <si>
    <t xml:space="preserve">Sensoryka i przetwarzanie sygnałów </t>
  </si>
  <si>
    <t>Programowanie obiektowe</t>
  </si>
  <si>
    <t>Teoria mechanizmów</t>
  </si>
  <si>
    <t>Podstawy konstrukcji maszyn</t>
  </si>
  <si>
    <t>Cyfrowe systemy sterowania</t>
  </si>
  <si>
    <t>Diagnostyka układów mechatronicznych</t>
  </si>
  <si>
    <t>Inżynieria wytwarzania</t>
  </si>
  <si>
    <t>Systemy utrzymania ruchu</t>
  </si>
  <si>
    <t>Inżynieria oprogramowania</t>
  </si>
  <si>
    <t>Ekoprojektowanie systemów technicznych</t>
  </si>
  <si>
    <t>Kompatybilność elektromagnetyczna</t>
  </si>
  <si>
    <t>RAZEM W SEMESTRZE (A+B) -  mechatronika w systemach produkcyjnych</t>
  </si>
  <si>
    <t>RAZEM W SEMESTRZE (A+B) - systemy komputerowe w mechatronice</t>
  </si>
  <si>
    <t xml:space="preserve"> Mechatronika w systemach produkcyjnych (MSP)</t>
  </si>
  <si>
    <t>Systemy komputerowe w mechatronice (SKM)</t>
  </si>
  <si>
    <t>Specjalność do wyboru - mechatronika w systemach produkcyjnych (MSP)</t>
  </si>
  <si>
    <t>Specjalność do wyboru - systemy komputerowe w mechatronice (SKM)</t>
  </si>
  <si>
    <t>IM - mechatronika w systemach produkcyjnych (MSP)</t>
  </si>
  <si>
    <t>IM - systemy komputerowe w mechatronice (SKM)</t>
  </si>
  <si>
    <t>Systemy mechatroniczne w produkcji zwierzęcej</t>
  </si>
  <si>
    <t>Inżynieria systemów produkcji roślinnej</t>
  </si>
  <si>
    <t>Podstawy reologii materiałów biologicznych</t>
  </si>
  <si>
    <t>Mechatroniczne zespoły robocze maszyn rolniczych</t>
  </si>
  <si>
    <t>Sieci komputerowe</t>
  </si>
  <si>
    <t>Komputerowe modelowanie i symulacja procesów</t>
  </si>
  <si>
    <t>Systemy baz danych</t>
  </si>
  <si>
    <t xml:space="preserve">Zaawansowane systemy modelowania CAD </t>
  </si>
  <si>
    <t>Eksploatacja i niezawodność systemów mechatroniki</t>
  </si>
  <si>
    <t>Systemy mechatroniczne w maszynach przetwórstwa spożywczego</t>
  </si>
  <si>
    <t>Systemy mechatroniczne w produkcji ogrodniczej</t>
  </si>
  <si>
    <t>Mechatronika w pojazdach</t>
  </si>
  <si>
    <t xml:space="preserve">Systemy telematyczne w agrotronice </t>
  </si>
  <si>
    <t>Systemy rolnictwa precyzyjnego</t>
  </si>
  <si>
    <t>Optymalizacja procesu projektowania</t>
  </si>
  <si>
    <t>Komputerowe wspomaganie projektowania i wytwarzania</t>
  </si>
  <si>
    <t>Systemy sztucznej inteligencji</t>
  </si>
  <si>
    <t>Programowanie w środowisku LabVIEW</t>
  </si>
  <si>
    <t>Projektowanie i symulacja systemów linii technologicznych</t>
  </si>
  <si>
    <t xml:space="preserve">Biosensory w systemach mechatronicznych </t>
  </si>
  <si>
    <t>Użytkowanie maszyn i pojazdów</t>
  </si>
  <si>
    <t>Systemy mechatroniczne w gospodarce komunalnej</t>
  </si>
  <si>
    <t>Autonomiczne pojazdy i obiekty w rolnictwie</t>
  </si>
  <si>
    <t>Prototypowanie układów elektronicznych</t>
  </si>
  <si>
    <t>Komputerowa analiza obrazu</t>
  </si>
  <si>
    <t>Sterowanie i wizualizacja procesów technologicznych</t>
  </si>
  <si>
    <t>Komputerowe wspomaganie zarządzania energią</t>
  </si>
  <si>
    <t xml:space="preserve">Profil studiów: ogólnoakademicki             </t>
  </si>
  <si>
    <t xml:space="preserve">Forma studiów: stacjonarne (SI)        </t>
  </si>
  <si>
    <r>
      <t>Łącznie fakultatywne</t>
    </r>
    <r>
      <rPr>
        <b/>
        <vertAlign val="superscript"/>
        <sz val="10"/>
        <rFont val="Arial Narrow"/>
        <family val="2"/>
        <charset val="238"/>
      </rPr>
      <t>***</t>
    </r>
  </si>
  <si>
    <r>
      <t>Łącznie fakultatywne -  mechatronika w systemach produkcyjnych (MSP)</t>
    </r>
    <r>
      <rPr>
        <b/>
        <vertAlign val="superscript"/>
        <sz val="10"/>
        <rFont val="Arial Narrow"/>
        <family val="2"/>
        <charset val="238"/>
      </rPr>
      <t>***</t>
    </r>
  </si>
  <si>
    <r>
      <t>Łącznie fakultatywne - systemy komputerowe w mechatronice (SKM)</t>
    </r>
    <r>
      <rPr>
        <b/>
        <vertAlign val="superscript"/>
        <sz val="10"/>
        <rFont val="Arial Narrow"/>
        <family val="2"/>
        <charset val="238"/>
      </rPr>
      <t>***</t>
    </r>
  </si>
  <si>
    <r>
      <t xml:space="preserve">Przedmioty z dziedzin nauki H lub S </t>
    </r>
    <r>
      <rPr>
        <b/>
        <vertAlign val="superscript"/>
        <sz val="10"/>
        <rFont val="Arial Narrow"/>
        <family val="2"/>
        <charset val="238"/>
      </rPr>
      <t>***</t>
    </r>
  </si>
  <si>
    <t xml:space="preserve">Poziom studiów: pierwszego stopnia         </t>
  </si>
  <si>
    <t>2a</t>
  </si>
  <si>
    <t>2b</t>
  </si>
  <si>
    <t>3a</t>
  </si>
  <si>
    <t>3b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</si>
</sst>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7">
    <font>
      <sz val="11"/>
      <color theme="1"/>
      <name val="Calibri"/>
      <family val="2"/>
      <charset val="238"/>
      <scheme val="minor"/>
    </font>
    <font>
      <b/>
      <sz val="10"/>
      <name val="Arial Narrow"/>
      <family val="2"/>
      <charset val="238"/>
    </font>
    <font>
      <i/>
      <sz val="10"/>
      <name val="Arial Narrow"/>
      <family val="2"/>
      <charset val="238"/>
    </font>
    <font>
      <sz val="10"/>
      <name val="Arial Narrow"/>
      <family val="2"/>
      <charset val="238"/>
    </font>
    <font>
      <b/>
      <i/>
      <sz val="10"/>
      <name val="Arial Narrow"/>
      <family val="2"/>
      <charset val="238"/>
    </font>
    <font>
      <sz val="10"/>
      <name val="Czcionka tekstu podstawowego"/>
      <family val="2"/>
      <charset val="238"/>
    </font>
    <font>
      <b/>
      <vertAlign val="superscript"/>
      <sz val="10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56">
    <xf numFmtId="0" fontId="0" fillId="0" borderId="0" xfId="0"/>
    <xf numFmtId="0" fontId="2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7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 wrapText="1"/>
    </xf>
    <xf numFmtId="164" fontId="3" fillId="0" borderId="10" xfId="0" applyNumberFormat="1" applyFont="1" applyBorder="1" applyAlignment="1">
      <alignment horizontal="center" vertical="center"/>
    </xf>
    <xf numFmtId="164" fontId="3" fillId="0" borderId="12" xfId="0" applyNumberFormat="1" applyFont="1" applyBorder="1" applyAlignment="1">
      <alignment horizontal="center" vertical="center"/>
    </xf>
    <xf numFmtId="164" fontId="3" fillId="0" borderId="2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vertical="center" wrapText="1"/>
    </xf>
    <xf numFmtId="0" fontId="3" fillId="0" borderId="5" xfId="0" applyFont="1" applyFill="1" applyBorder="1" applyAlignment="1">
      <alignment vertical="center"/>
    </xf>
    <xf numFmtId="164" fontId="3" fillId="0" borderId="5" xfId="0" applyNumberFormat="1" applyFont="1" applyBorder="1" applyAlignment="1">
      <alignment horizontal="center" vertical="center"/>
    </xf>
    <xf numFmtId="0" fontId="3" fillId="0" borderId="7" xfId="0" applyFont="1" applyBorder="1" applyAlignment="1">
      <alignment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7" xfId="0" applyFont="1" applyBorder="1" applyAlignment="1">
      <alignment vertical="center" wrapText="1"/>
    </xf>
    <xf numFmtId="0" fontId="3" fillId="0" borderId="9" xfId="0" applyFont="1" applyBorder="1" applyAlignment="1">
      <alignment horizontal="center" vertical="center"/>
    </xf>
    <xf numFmtId="164" fontId="3" fillId="0" borderId="7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vertical="center"/>
    </xf>
    <xf numFmtId="0" fontId="3" fillId="0" borderId="2" xfId="0" applyFont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0" xfId="0" applyFont="1" applyBorder="1" applyAlignment="1">
      <alignment horizontal="left" vertical="center"/>
    </xf>
    <xf numFmtId="0" fontId="4" fillId="0" borderId="0" xfId="0" applyFont="1" applyBorder="1" applyAlignment="1">
      <alignment vertical="center"/>
    </xf>
    <xf numFmtId="0" fontId="3" fillId="0" borderId="0" xfId="0" applyFont="1" applyAlignment="1">
      <alignment vertical="center"/>
    </xf>
    <xf numFmtId="0" fontId="3" fillId="0" borderId="2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/>
    </xf>
    <xf numFmtId="164" fontId="3" fillId="0" borderId="6" xfId="0" applyNumberFormat="1" applyFont="1" applyBorder="1" applyAlignment="1">
      <alignment horizontal="center" vertical="center"/>
    </xf>
    <xf numFmtId="0" fontId="3" fillId="0" borderId="7" xfId="0" applyFont="1" applyFill="1" applyBorder="1" applyAlignment="1">
      <alignment vertical="center"/>
    </xf>
    <xf numFmtId="0" fontId="1" fillId="0" borderId="2" xfId="0" applyFont="1" applyBorder="1" applyAlignment="1">
      <alignment horizontal="center" vertical="center"/>
    </xf>
    <xf numFmtId="0" fontId="1" fillId="0" borderId="12" xfId="0" applyFont="1" applyBorder="1" applyAlignment="1">
      <alignment horizontal="left" vertical="center"/>
    </xf>
    <xf numFmtId="0" fontId="1" fillId="0" borderId="10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2" xfId="0" applyFont="1" applyBorder="1" applyAlignment="1">
      <alignment horizontal="left" vertical="center"/>
    </xf>
    <xf numFmtId="164" fontId="1" fillId="0" borderId="10" xfId="0" applyNumberFormat="1" applyFont="1" applyBorder="1" applyAlignment="1">
      <alignment horizontal="center" vertical="center"/>
    </xf>
    <xf numFmtId="164" fontId="1" fillId="0" borderId="2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164" fontId="1" fillId="0" borderId="9" xfId="0" applyNumberFormat="1" applyFont="1" applyBorder="1" applyAlignment="1">
      <alignment horizontal="center" vertical="center"/>
    </xf>
    <xf numFmtId="164" fontId="1" fillId="0" borderId="8" xfId="0" applyNumberFormat="1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164" fontId="1" fillId="0" borderId="12" xfId="0" applyNumberFormat="1" applyFont="1" applyBorder="1" applyAlignment="1">
      <alignment horizontal="left" vertical="center"/>
    </xf>
    <xf numFmtId="164" fontId="1" fillId="0" borderId="12" xfId="0" applyNumberFormat="1" applyFont="1" applyBorder="1" applyAlignment="1">
      <alignment horizontal="center" vertical="center"/>
    </xf>
    <xf numFmtId="164" fontId="1" fillId="0" borderId="0" xfId="0" applyNumberFormat="1" applyFont="1" applyBorder="1" applyAlignment="1">
      <alignment horizontal="center" vertical="center"/>
    </xf>
    <xf numFmtId="164" fontId="1" fillId="0" borderId="6" xfId="0" applyNumberFormat="1" applyFont="1" applyBorder="1" applyAlignment="1">
      <alignment horizontal="left" vertical="center"/>
    </xf>
    <xf numFmtId="164" fontId="1" fillId="0" borderId="7" xfId="0" applyNumberFormat="1" applyFont="1" applyBorder="1" applyAlignment="1">
      <alignment horizontal="center" vertical="center"/>
    </xf>
    <xf numFmtId="164" fontId="1" fillId="0" borderId="6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12" xfId="0" applyFont="1" applyBorder="1" applyAlignment="1">
      <alignment horizontal="left" vertical="center"/>
    </xf>
    <xf numFmtId="0" fontId="1" fillId="0" borderId="0" xfId="0" applyFont="1" applyBorder="1" applyAlignment="1">
      <alignment horizontal="center" vertical="center"/>
    </xf>
    <xf numFmtId="0" fontId="1" fillId="0" borderId="6" xfId="0" applyFont="1" applyBorder="1" applyAlignment="1">
      <alignment horizontal="left" vertical="center"/>
    </xf>
    <xf numFmtId="0" fontId="3" fillId="0" borderId="4" xfId="0" applyFont="1" applyBorder="1" applyAlignment="1">
      <alignment horizontal="center" vertical="center" wrapText="1"/>
    </xf>
    <xf numFmtId="164" fontId="3" fillId="0" borderId="0" xfId="0" applyNumberFormat="1" applyFont="1" applyAlignment="1">
      <alignment horizontal="center" vertical="center"/>
    </xf>
    <xf numFmtId="164" fontId="3" fillId="0" borderId="9" xfId="0" applyNumberFormat="1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1" fillId="0" borderId="8" xfId="0" applyFont="1" applyBorder="1" applyAlignment="1">
      <alignment horizontal="left" vertical="center"/>
    </xf>
    <xf numFmtId="164" fontId="3" fillId="0" borderId="0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left" vertical="center"/>
    </xf>
    <xf numFmtId="164" fontId="3" fillId="0" borderId="4" xfId="0" applyNumberFormat="1" applyFont="1" applyBorder="1" applyAlignment="1">
      <alignment horizontal="center" vertical="center"/>
    </xf>
    <xf numFmtId="164" fontId="3" fillId="0" borderId="3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8" xfId="0" applyFont="1" applyBorder="1" applyAlignment="1">
      <alignment horizontal="left" vertical="center"/>
    </xf>
    <xf numFmtId="164" fontId="3" fillId="0" borderId="8" xfId="0" applyNumberFormat="1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left" vertical="center"/>
    </xf>
    <xf numFmtId="164" fontId="1" fillId="0" borderId="5" xfId="0" applyNumberFormat="1" applyFont="1" applyBorder="1" applyAlignment="1">
      <alignment horizontal="center" vertical="center"/>
    </xf>
    <xf numFmtId="164" fontId="1" fillId="0" borderId="3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0" fontId="3" fillId="0" borderId="6" xfId="0" applyFont="1" applyBorder="1" applyAlignment="1">
      <alignment vertical="center"/>
    </xf>
    <xf numFmtId="0" fontId="3" fillId="0" borderId="6" xfId="0" applyFont="1" applyBorder="1" applyAlignment="1">
      <alignment vertical="center" wrapText="1"/>
    </xf>
    <xf numFmtId="0" fontId="3" fillId="0" borderId="6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5" xfId="0" applyFont="1" applyBorder="1" applyAlignment="1">
      <alignment horizontal="left" vertical="center"/>
    </xf>
    <xf numFmtId="164" fontId="1" fillId="0" borderId="4" xfId="0" applyNumberFormat="1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/>
    </xf>
    <xf numFmtId="0" fontId="3" fillId="0" borderId="6" xfId="0" applyFont="1" applyFill="1" applyBorder="1" applyAlignment="1">
      <alignment vertical="center" wrapText="1"/>
    </xf>
    <xf numFmtId="0" fontId="3" fillId="0" borderId="0" xfId="0" applyFont="1"/>
    <xf numFmtId="0" fontId="3" fillId="0" borderId="7" xfId="0" applyFont="1" applyBorder="1"/>
    <xf numFmtId="0" fontId="1" fillId="0" borderId="10" xfId="0" applyFont="1" applyBorder="1" applyAlignment="1">
      <alignment horizontal="left" vertical="center"/>
    </xf>
    <xf numFmtId="0" fontId="3" fillId="0" borderId="0" xfId="0" applyFont="1" applyBorder="1"/>
    <xf numFmtId="0" fontId="3" fillId="0" borderId="8" xfId="0" applyFont="1" applyBorder="1" applyAlignment="1">
      <alignment vertical="center"/>
    </xf>
    <xf numFmtId="0" fontId="1" fillId="0" borderId="14" xfId="0" applyFont="1" applyBorder="1" applyAlignment="1">
      <alignment horizontal="center" vertical="center"/>
    </xf>
    <xf numFmtId="0" fontId="1" fillId="0" borderId="5" xfId="0" applyFont="1" applyBorder="1" applyAlignment="1">
      <alignment horizontal="left" vertical="center"/>
    </xf>
    <xf numFmtId="1" fontId="1" fillId="0" borderId="5" xfId="0" applyNumberFormat="1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7" xfId="0" applyFont="1" applyBorder="1" applyAlignment="1">
      <alignment horizontal="left" vertical="center"/>
    </xf>
    <xf numFmtId="1" fontId="3" fillId="0" borderId="7" xfId="0" applyNumberFormat="1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9" xfId="0" applyFont="1" applyBorder="1" applyAlignment="1">
      <alignment horizontal="left" vertical="center"/>
    </xf>
    <xf numFmtId="1" fontId="3" fillId="0" borderId="9" xfId="0" applyNumberFormat="1" applyFont="1" applyBorder="1" applyAlignment="1">
      <alignment horizontal="center" vertical="center"/>
    </xf>
    <xf numFmtId="0" fontId="1" fillId="0" borderId="6" xfId="0" applyFont="1" applyBorder="1" applyAlignment="1">
      <alignment vertical="center"/>
    </xf>
    <xf numFmtId="0" fontId="1" fillId="0" borderId="4" xfId="0" applyFont="1" applyBorder="1" applyAlignment="1">
      <alignment vertical="center"/>
    </xf>
    <xf numFmtId="0" fontId="1" fillId="0" borderId="5" xfId="0" applyFont="1" applyBorder="1" applyAlignment="1">
      <alignment vertical="center"/>
    </xf>
    <xf numFmtId="0" fontId="1" fillId="0" borderId="7" xfId="0" applyFont="1" applyBorder="1" applyAlignment="1">
      <alignment vertical="center"/>
    </xf>
    <xf numFmtId="0" fontId="1" fillId="0" borderId="8" xfId="0" applyFont="1" applyBorder="1" applyAlignment="1">
      <alignment vertical="center"/>
    </xf>
    <xf numFmtId="0" fontId="1" fillId="0" borderId="9" xfId="0" applyFont="1" applyBorder="1" applyAlignment="1">
      <alignment vertical="center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left" vertical="center" wrapText="1"/>
    </xf>
    <xf numFmtId="164" fontId="1" fillId="0" borderId="4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vertical="center" wrapText="1"/>
    </xf>
    <xf numFmtId="0" fontId="1" fillId="0" borderId="0" xfId="0" applyFont="1" applyAlignment="1">
      <alignment vertical="center" wrapText="1"/>
    </xf>
    <xf numFmtId="0" fontId="3" fillId="0" borderId="6" xfId="0" applyFont="1" applyBorder="1" applyAlignment="1">
      <alignment horizontal="left" vertical="center"/>
    </xf>
    <xf numFmtId="0" fontId="3" fillId="0" borderId="0" xfId="0" applyFont="1" applyAlignment="1">
      <alignment vertical="top"/>
    </xf>
    <xf numFmtId="0" fontId="3" fillId="0" borderId="9" xfId="0" applyFont="1" applyBorder="1" applyAlignment="1">
      <alignment vertical="center" wrapText="1"/>
    </xf>
    <xf numFmtId="164" fontId="3" fillId="0" borderId="11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0" fontId="3" fillId="0" borderId="0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1" fontId="3" fillId="0" borderId="3" xfId="0" applyNumberFormat="1" applyFont="1" applyBorder="1" applyAlignment="1">
      <alignment horizontal="center" vertical="center"/>
    </xf>
    <xf numFmtId="164" fontId="3" fillId="0" borderId="15" xfId="0" applyNumberFormat="1" applyFont="1" applyBorder="1" applyAlignment="1">
      <alignment horizontal="center" vertical="center"/>
    </xf>
    <xf numFmtId="0" fontId="3" fillId="0" borderId="5" xfId="0" applyFont="1" applyBorder="1" applyAlignment="1">
      <alignment vertical="center" wrapText="1"/>
    </xf>
    <xf numFmtId="0" fontId="3" fillId="0" borderId="7" xfId="0" applyFont="1" applyBorder="1" applyAlignment="1">
      <alignment horizontal="left" vertical="center"/>
    </xf>
    <xf numFmtId="0" fontId="3" fillId="0" borderId="9" xfId="0" applyFont="1" applyBorder="1" applyAlignment="1">
      <alignment horizontal="left" vertical="center"/>
    </xf>
    <xf numFmtId="1" fontId="3" fillId="0" borderId="5" xfId="0" applyNumberFormat="1" applyFont="1" applyBorder="1" applyAlignment="1">
      <alignment horizontal="center" vertical="center"/>
    </xf>
    <xf numFmtId="0" fontId="3" fillId="0" borderId="6" xfId="0" applyFont="1" applyFill="1" applyBorder="1" applyAlignment="1">
      <alignment horizontal="left" vertical="center"/>
    </xf>
    <xf numFmtId="0" fontId="3" fillId="0" borderId="4" xfId="0" applyFont="1" applyFill="1" applyBorder="1" applyAlignment="1">
      <alignment horizontal="left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/>
    </xf>
    <xf numFmtId="0" fontId="3" fillId="0" borderId="14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164" fontId="3" fillId="0" borderId="2" xfId="0" applyNumberFormat="1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 wrapText="1"/>
    </xf>
    <xf numFmtId="0" fontId="1" fillId="0" borderId="0" xfId="0" applyFont="1" applyBorder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5" fillId="0" borderId="6" xfId="0" applyFont="1" applyBorder="1"/>
    <xf numFmtId="0" fontId="5" fillId="0" borderId="8" xfId="0" applyFont="1" applyBorder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19"/>
  <sheetViews>
    <sheetView tabSelected="1" topLeftCell="A148" workbookViewId="0">
      <selection activeCell="H195" sqref="H195"/>
    </sheetView>
  </sheetViews>
  <sheetFormatPr defaultColWidth="8.85546875" defaultRowHeight="12.75"/>
  <cols>
    <col min="1" max="1" width="4.28515625" style="24" customWidth="1"/>
    <col min="2" max="2" width="56.5703125" style="24" customWidth="1"/>
    <col min="3" max="3" width="8.7109375" style="24" customWidth="1"/>
    <col min="4" max="4" width="9.5703125" style="24" customWidth="1"/>
    <col min="5" max="5" width="9.28515625" style="24" customWidth="1"/>
    <col min="6" max="6" width="15.42578125" style="24" customWidth="1"/>
    <col min="7" max="7" width="8.85546875" style="2"/>
    <col min="8" max="16384" width="8.85546875" style="24"/>
  </cols>
  <sheetData>
    <row r="1" spans="1:10" s="2" customFormat="1" ht="10.15" customHeight="1">
      <c r="C1" s="1"/>
    </row>
    <row r="2" spans="1:10" s="20" customFormat="1">
      <c r="G2" s="111"/>
    </row>
    <row r="3" spans="1:10" s="2" customFormat="1" ht="15" customHeight="1">
      <c r="C3" s="20" t="s">
        <v>0</v>
      </c>
    </row>
    <row r="4" spans="1:10" s="20" customFormat="1" ht="15" customHeight="1">
      <c r="A4" s="152" t="s">
        <v>65</v>
      </c>
      <c r="B4" s="152"/>
      <c r="D4" s="1"/>
      <c r="E4" s="1"/>
      <c r="F4" s="1"/>
      <c r="G4" s="1"/>
    </row>
    <row r="5" spans="1:10" s="20" customFormat="1" ht="15" customHeight="1">
      <c r="A5" s="18" t="s">
        <v>127</v>
      </c>
      <c r="B5" s="18"/>
      <c r="C5" s="2"/>
      <c r="D5" s="2"/>
      <c r="G5" s="111"/>
    </row>
    <row r="6" spans="1:10" s="20" customFormat="1" ht="15" customHeight="1">
      <c r="A6" s="18" t="s">
        <v>121</v>
      </c>
      <c r="B6" s="18"/>
      <c r="D6" s="2"/>
      <c r="G6" s="111"/>
    </row>
    <row r="7" spans="1:10" s="21" customFormat="1" ht="15" customHeight="1">
      <c r="A7" s="18" t="s">
        <v>122</v>
      </c>
      <c r="B7" s="18"/>
      <c r="C7" s="2"/>
      <c r="D7" s="1"/>
      <c r="E7" s="20"/>
      <c r="F7" s="20"/>
      <c r="G7" s="111"/>
    </row>
    <row r="8" spans="1:10" s="21" customFormat="1" ht="15" customHeight="1">
      <c r="A8" s="22"/>
      <c r="B8" s="22"/>
      <c r="C8" s="20"/>
      <c r="D8" s="23"/>
      <c r="E8" s="20"/>
      <c r="F8" s="20" t="s">
        <v>1</v>
      </c>
      <c r="G8" s="111"/>
    </row>
    <row r="9" spans="1:10" ht="14.65" customHeight="1">
      <c r="A9" s="143" t="s">
        <v>2</v>
      </c>
      <c r="B9" s="145" t="s">
        <v>3</v>
      </c>
      <c r="C9" s="134" t="s">
        <v>4</v>
      </c>
      <c r="D9" s="127" t="s">
        <v>5</v>
      </c>
      <c r="E9" s="128"/>
      <c r="F9" s="136" t="s">
        <v>6</v>
      </c>
    </row>
    <row r="10" spans="1:10" ht="24.95" customHeight="1">
      <c r="A10" s="144"/>
      <c r="B10" s="154"/>
      <c r="C10" s="135"/>
      <c r="D10" s="25" t="s">
        <v>7</v>
      </c>
      <c r="E10" s="134" t="s">
        <v>8</v>
      </c>
      <c r="F10" s="137"/>
    </row>
    <row r="11" spans="1:10" ht="24.95" customHeight="1">
      <c r="A11" s="153"/>
      <c r="B11" s="155"/>
      <c r="C11" s="147"/>
      <c r="D11" s="25" t="s">
        <v>9</v>
      </c>
      <c r="E11" s="147"/>
      <c r="F11" s="138"/>
    </row>
    <row r="12" spans="1:10" ht="17.649999999999999" customHeight="1">
      <c r="A12" s="141" t="s">
        <v>10</v>
      </c>
      <c r="B12" s="141"/>
      <c r="C12" s="141"/>
      <c r="D12" s="141"/>
      <c r="E12" s="141"/>
      <c r="F12" s="141"/>
    </row>
    <row r="13" spans="1:10" ht="17.649999999999999" customHeight="1">
      <c r="A13" s="26">
        <v>1</v>
      </c>
      <c r="B13" s="13" t="s">
        <v>11</v>
      </c>
      <c r="C13" s="3" t="s">
        <v>12</v>
      </c>
      <c r="D13" s="3" t="s">
        <v>12</v>
      </c>
      <c r="E13" s="3" t="s">
        <v>12</v>
      </c>
      <c r="F13" s="4" t="s">
        <v>12</v>
      </c>
      <c r="I13" s="2"/>
    </row>
    <row r="14" spans="1:10" ht="17.649999999999999" customHeight="1">
      <c r="A14" s="26">
        <v>2</v>
      </c>
      <c r="B14" s="13" t="s">
        <v>13</v>
      </c>
      <c r="C14" s="3">
        <v>6</v>
      </c>
      <c r="D14" s="3">
        <v>6</v>
      </c>
      <c r="E14" s="17">
        <v>2.8</v>
      </c>
      <c r="F14" s="27">
        <v>0</v>
      </c>
      <c r="H14" s="5"/>
      <c r="I14" s="2"/>
      <c r="J14" s="2"/>
    </row>
    <row r="15" spans="1:10" ht="17.649999999999999" customHeight="1">
      <c r="A15" s="26">
        <v>3</v>
      </c>
      <c r="B15" s="13" t="s">
        <v>14</v>
      </c>
      <c r="C15" s="3">
        <v>3</v>
      </c>
      <c r="D15" s="3">
        <v>3</v>
      </c>
      <c r="E15" s="17">
        <v>1.5</v>
      </c>
      <c r="F15" s="27">
        <v>3</v>
      </c>
      <c r="H15" s="5"/>
      <c r="I15" s="2"/>
      <c r="J15" s="2"/>
    </row>
    <row r="16" spans="1:10" ht="17.649999999999999" customHeight="1">
      <c r="A16" s="26">
        <v>4</v>
      </c>
      <c r="B16" s="13" t="s">
        <v>15</v>
      </c>
      <c r="C16" s="3">
        <v>3</v>
      </c>
      <c r="D16" s="3">
        <v>3</v>
      </c>
      <c r="E16" s="17">
        <v>1.5</v>
      </c>
      <c r="F16" s="27">
        <v>3</v>
      </c>
      <c r="H16" s="5"/>
      <c r="I16" s="2"/>
      <c r="J16" s="2"/>
    </row>
    <row r="17" spans="1:10" ht="17.649999999999999" customHeight="1">
      <c r="A17" s="26">
        <v>5</v>
      </c>
      <c r="B17" s="13" t="s">
        <v>16</v>
      </c>
      <c r="C17" s="3">
        <v>3</v>
      </c>
      <c r="D17" s="3">
        <v>3</v>
      </c>
      <c r="E17" s="17">
        <v>2</v>
      </c>
      <c r="F17" s="27">
        <v>3</v>
      </c>
      <c r="H17" s="5"/>
      <c r="I17" s="2"/>
      <c r="J17" s="2"/>
    </row>
    <row r="18" spans="1:10" ht="17.649999999999999" customHeight="1">
      <c r="A18" s="26">
        <v>6</v>
      </c>
      <c r="B18" s="28" t="s">
        <v>66</v>
      </c>
      <c r="C18" s="14">
        <v>4</v>
      </c>
      <c r="D18" s="14">
        <v>4</v>
      </c>
      <c r="E18" s="17">
        <v>2</v>
      </c>
      <c r="F18" s="27">
        <v>4</v>
      </c>
      <c r="H18" s="5"/>
      <c r="I18" s="2"/>
      <c r="J18" s="2"/>
    </row>
    <row r="19" spans="1:10" ht="17.649999999999999" customHeight="1">
      <c r="A19" s="26">
        <v>7</v>
      </c>
      <c r="B19" s="13" t="s">
        <v>67</v>
      </c>
      <c r="C19" s="3">
        <v>4</v>
      </c>
      <c r="D19" s="3">
        <v>4</v>
      </c>
      <c r="E19" s="17">
        <v>2.2000000000000002</v>
      </c>
      <c r="F19" s="27">
        <v>0</v>
      </c>
      <c r="H19" s="5"/>
      <c r="I19" s="2"/>
      <c r="J19" s="2"/>
    </row>
    <row r="20" spans="1:10" ht="17.649999999999999" customHeight="1">
      <c r="A20" s="26">
        <v>8</v>
      </c>
      <c r="B20" s="13" t="s">
        <v>68</v>
      </c>
      <c r="C20" s="3">
        <v>4</v>
      </c>
      <c r="D20" s="3">
        <v>4</v>
      </c>
      <c r="E20" s="17">
        <v>2.6</v>
      </c>
      <c r="F20" s="27">
        <v>0</v>
      </c>
      <c r="H20" s="5"/>
      <c r="I20" s="2"/>
      <c r="J20" s="2"/>
    </row>
    <row r="21" spans="1:10" ht="17.649999999999999" customHeight="1">
      <c r="A21" s="26">
        <v>9</v>
      </c>
      <c r="B21" s="13" t="s">
        <v>69</v>
      </c>
      <c r="C21" s="3">
        <v>1</v>
      </c>
      <c r="D21" s="3">
        <v>1</v>
      </c>
      <c r="E21" s="17">
        <v>0.8</v>
      </c>
      <c r="F21" s="27">
        <v>0</v>
      </c>
      <c r="H21" s="5"/>
      <c r="I21" s="2"/>
      <c r="J21" s="2"/>
    </row>
    <row r="22" spans="1:10" ht="17.649999999999999" customHeight="1">
      <c r="A22" s="26">
        <v>10</v>
      </c>
      <c r="B22" s="13" t="s">
        <v>70</v>
      </c>
      <c r="C22" s="3">
        <v>2</v>
      </c>
      <c r="D22" s="3">
        <v>2</v>
      </c>
      <c r="E22" s="17">
        <v>1.4</v>
      </c>
      <c r="F22" s="27">
        <v>2</v>
      </c>
      <c r="H22" s="5"/>
      <c r="I22" s="2"/>
      <c r="J22" s="2"/>
    </row>
    <row r="23" spans="1:10" s="21" customFormat="1">
      <c r="A23" s="29" t="s">
        <v>18</v>
      </c>
      <c r="B23" s="30" t="s">
        <v>19</v>
      </c>
      <c r="C23" s="31">
        <f>SUM(C13:C22)</f>
        <v>30</v>
      </c>
      <c r="D23" s="31">
        <f t="shared" ref="D23:F23" si="0">SUM(D13:D22)</f>
        <v>30</v>
      </c>
      <c r="E23" s="31">
        <f t="shared" si="0"/>
        <v>16.8</v>
      </c>
      <c r="F23" s="32">
        <f t="shared" si="0"/>
        <v>15</v>
      </c>
      <c r="G23" s="111"/>
    </row>
    <row r="24" spans="1:10">
      <c r="A24" s="141" t="s">
        <v>20</v>
      </c>
      <c r="B24" s="141"/>
      <c r="C24" s="141"/>
      <c r="D24" s="141"/>
      <c r="E24" s="141"/>
      <c r="F24" s="141"/>
    </row>
    <row r="25" spans="1:10">
      <c r="A25" s="19"/>
      <c r="B25" s="19"/>
      <c r="C25" s="7">
        <v>0</v>
      </c>
      <c r="D25" s="9">
        <v>0</v>
      </c>
      <c r="E25" s="7">
        <v>0</v>
      </c>
      <c r="F25" s="9">
        <v>0</v>
      </c>
    </row>
    <row r="26" spans="1:10" s="21" customFormat="1" ht="15">
      <c r="A26" s="29" t="s">
        <v>21</v>
      </c>
      <c r="B26" s="33" t="s">
        <v>123</v>
      </c>
      <c r="C26" s="34">
        <f>SUM(C25:C25)</f>
        <v>0</v>
      </c>
      <c r="D26" s="35">
        <f t="shared" ref="D26:F26" si="1">SUM(D25:D25)</f>
        <v>0</v>
      </c>
      <c r="E26" s="34">
        <f t="shared" si="1"/>
        <v>0</v>
      </c>
      <c r="F26" s="35">
        <f t="shared" si="1"/>
        <v>0</v>
      </c>
      <c r="G26" s="111"/>
    </row>
    <row r="27" spans="1:10" s="21" customFormat="1">
      <c r="A27" s="36" t="s">
        <v>22</v>
      </c>
      <c r="B27" s="37" t="s">
        <v>23</v>
      </c>
      <c r="C27" s="38">
        <f>SUM(C23+C26)</f>
        <v>30</v>
      </c>
      <c r="D27" s="38">
        <f t="shared" ref="D27:F27" si="2">SUM(D23+D26)</f>
        <v>30</v>
      </c>
      <c r="E27" s="38">
        <f t="shared" si="2"/>
        <v>16.8</v>
      </c>
      <c r="F27" s="39">
        <f t="shared" si="2"/>
        <v>15</v>
      </c>
      <c r="G27" s="111"/>
    </row>
    <row r="29" spans="1:10" s="21" customFormat="1" ht="15" customHeight="1">
      <c r="A29" s="22"/>
      <c r="B29" s="22"/>
      <c r="C29" s="20"/>
      <c r="D29" s="23"/>
      <c r="E29" s="20"/>
      <c r="F29" s="20" t="s">
        <v>24</v>
      </c>
      <c r="G29" s="111"/>
    </row>
    <row r="30" spans="1:10" ht="14.65" customHeight="1">
      <c r="A30" s="143" t="s">
        <v>2</v>
      </c>
      <c r="B30" s="145" t="s">
        <v>3</v>
      </c>
      <c r="C30" s="139" t="s">
        <v>4</v>
      </c>
      <c r="D30" s="127" t="s">
        <v>5</v>
      </c>
      <c r="E30" s="128"/>
      <c r="F30" s="136" t="s">
        <v>6</v>
      </c>
    </row>
    <row r="31" spans="1:10" ht="24.95" customHeight="1">
      <c r="A31" s="144"/>
      <c r="B31" s="146"/>
      <c r="C31" s="140"/>
      <c r="D31" s="40" t="s">
        <v>7</v>
      </c>
      <c r="E31" s="134" t="s">
        <v>8</v>
      </c>
      <c r="F31" s="137"/>
    </row>
    <row r="32" spans="1:10" ht="24.95" customHeight="1">
      <c r="A32" s="144"/>
      <c r="B32" s="146"/>
      <c r="C32" s="140"/>
      <c r="D32" s="41" t="s">
        <v>9</v>
      </c>
      <c r="E32" s="147"/>
      <c r="F32" s="137"/>
    </row>
    <row r="33" spans="1:11" ht="17.649999999999999" customHeight="1">
      <c r="A33" s="141" t="s">
        <v>10</v>
      </c>
      <c r="B33" s="141"/>
      <c r="C33" s="141"/>
      <c r="D33" s="141"/>
      <c r="E33" s="141"/>
      <c r="F33" s="141"/>
    </row>
    <row r="34" spans="1:11" ht="17.649999999999999" customHeight="1">
      <c r="A34" s="42">
        <v>1</v>
      </c>
      <c r="B34" s="13" t="s">
        <v>11</v>
      </c>
      <c r="C34" s="3" t="s">
        <v>12</v>
      </c>
      <c r="D34" s="3" t="s">
        <v>12</v>
      </c>
      <c r="E34" s="3" t="s">
        <v>12</v>
      </c>
      <c r="F34" s="4" t="s">
        <v>12</v>
      </c>
    </row>
    <row r="35" spans="1:11" ht="17.649999999999999" customHeight="1">
      <c r="A35" s="26">
        <v>2</v>
      </c>
      <c r="B35" s="13" t="s">
        <v>25</v>
      </c>
      <c r="C35" s="3">
        <v>2</v>
      </c>
      <c r="D35" s="3">
        <v>2</v>
      </c>
      <c r="E35" s="17">
        <v>1.2</v>
      </c>
      <c r="F35" s="27">
        <v>0</v>
      </c>
      <c r="H35" s="5"/>
      <c r="I35" s="2"/>
      <c r="J35" s="2"/>
      <c r="K35" s="2"/>
    </row>
    <row r="36" spans="1:11" ht="17.649999999999999" customHeight="1">
      <c r="A36" s="26">
        <v>3</v>
      </c>
      <c r="B36" s="13" t="s">
        <v>13</v>
      </c>
      <c r="C36" s="3">
        <v>5</v>
      </c>
      <c r="D36" s="3">
        <v>5</v>
      </c>
      <c r="E36" s="17">
        <v>2.8</v>
      </c>
      <c r="F36" s="27">
        <v>0</v>
      </c>
      <c r="H36" s="5"/>
      <c r="I36" s="2"/>
      <c r="J36" s="2"/>
      <c r="K36" s="2"/>
    </row>
    <row r="37" spans="1:11" ht="17.649999999999999" customHeight="1">
      <c r="A37" s="26">
        <v>4</v>
      </c>
      <c r="B37" s="28" t="s">
        <v>27</v>
      </c>
      <c r="C37" s="3">
        <v>3</v>
      </c>
      <c r="D37" s="3">
        <v>3</v>
      </c>
      <c r="E37" s="17">
        <v>1.6</v>
      </c>
      <c r="F37" s="27">
        <v>3</v>
      </c>
      <c r="H37" s="5"/>
      <c r="I37" s="2"/>
      <c r="J37" s="2"/>
      <c r="K37" s="2"/>
    </row>
    <row r="38" spans="1:11" ht="17.649999999999999" customHeight="1">
      <c r="A38" s="26">
        <v>5</v>
      </c>
      <c r="B38" s="13" t="s">
        <v>30</v>
      </c>
      <c r="C38" s="3">
        <v>4</v>
      </c>
      <c r="D38" s="3">
        <v>4</v>
      </c>
      <c r="E38" s="17">
        <v>2</v>
      </c>
      <c r="F38" s="27">
        <v>0</v>
      </c>
      <c r="H38" s="5"/>
      <c r="I38" s="2"/>
      <c r="J38" s="2"/>
      <c r="K38" s="2"/>
    </row>
    <row r="39" spans="1:11" ht="17.649999999999999" customHeight="1">
      <c r="A39" s="26">
        <v>6</v>
      </c>
      <c r="B39" s="13" t="s">
        <v>17</v>
      </c>
      <c r="C39" s="3">
        <v>5</v>
      </c>
      <c r="D39" s="3">
        <v>5</v>
      </c>
      <c r="E39" s="17">
        <v>2.8</v>
      </c>
      <c r="F39" s="27">
        <v>0</v>
      </c>
      <c r="H39" s="6"/>
      <c r="I39" s="2"/>
      <c r="J39" s="2"/>
      <c r="K39" s="2"/>
    </row>
    <row r="40" spans="1:11" ht="17.649999999999999" customHeight="1">
      <c r="A40" s="26">
        <v>7</v>
      </c>
      <c r="B40" s="28" t="s">
        <v>71</v>
      </c>
      <c r="C40" s="3">
        <v>4</v>
      </c>
      <c r="D40" s="3">
        <v>4</v>
      </c>
      <c r="E40" s="17">
        <v>2</v>
      </c>
      <c r="F40" s="27">
        <v>0</v>
      </c>
      <c r="H40" s="5"/>
      <c r="I40" s="2"/>
      <c r="J40" s="2"/>
      <c r="K40" s="2"/>
    </row>
    <row r="41" spans="1:11" ht="17.649999999999999" customHeight="1">
      <c r="A41" s="26">
        <v>8</v>
      </c>
      <c r="B41" s="13" t="s">
        <v>28</v>
      </c>
      <c r="C41" s="3">
        <v>5</v>
      </c>
      <c r="D41" s="3">
        <v>5</v>
      </c>
      <c r="E41" s="17">
        <v>2.2000000000000002</v>
      </c>
      <c r="F41" s="27">
        <v>5</v>
      </c>
      <c r="H41" s="5"/>
      <c r="I41" s="2"/>
      <c r="J41" s="2"/>
      <c r="K41" s="2"/>
    </row>
    <row r="42" spans="1:11" ht="17.649999999999999" customHeight="1">
      <c r="A42" s="43">
        <v>9</v>
      </c>
      <c r="B42" s="28" t="s">
        <v>26</v>
      </c>
      <c r="C42" s="3">
        <v>2</v>
      </c>
      <c r="D42" s="3">
        <v>2</v>
      </c>
      <c r="E42" s="17">
        <v>1.5</v>
      </c>
      <c r="F42" s="27">
        <v>2</v>
      </c>
      <c r="H42" s="5"/>
      <c r="I42" s="2"/>
      <c r="J42" s="2"/>
      <c r="K42" s="2"/>
    </row>
    <row r="43" spans="1:11" s="21" customFormat="1">
      <c r="A43" s="35" t="s">
        <v>18</v>
      </c>
      <c r="B43" s="44" t="s">
        <v>19</v>
      </c>
      <c r="C43" s="34">
        <f>SUM(C34:C42)</f>
        <v>30</v>
      </c>
      <c r="D43" s="34">
        <f t="shared" ref="D43:F43" si="3">SUM(D34:D42)</f>
        <v>30</v>
      </c>
      <c r="E43" s="34">
        <f t="shared" si="3"/>
        <v>16.099999999999998</v>
      </c>
      <c r="F43" s="45">
        <f t="shared" si="3"/>
        <v>10</v>
      </c>
      <c r="G43" s="111"/>
    </row>
    <row r="44" spans="1:11">
      <c r="A44" s="150" t="s">
        <v>20</v>
      </c>
      <c r="B44" s="150"/>
      <c r="C44" s="150"/>
      <c r="D44" s="150"/>
      <c r="E44" s="150"/>
      <c r="F44" s="150"/>
    </row>
    <row r="45" spans="1:11">
      <c r="A45" s="9"/>
      <c r="B45" s="9"/>
      <c r="C45" s="7">
        <v>0</v>
      </c>
      <c r="D45" s="8">
        <v>0</v>
      </c>
      <c r="E45" s="7">
        <v>0</v>
      </c>
      <c r="F45" s="9">
        <v>0</v>
      </c>
    </row>
    <row r="46" spans="1:11" s="21" customFormat="1" ht="15">
      <c r="A46" s="46" t="s">
        <v>21</v>
      </c>
      <c r="B46" s="47" t="s">
        <v>123</v>
      </c>
      <c r="C46" s="48">
        <f t="shared" ref="C46:F46" si="4">SUM(C45:C45)</f>
        <v>0</v>
      </c>
      <c r="D46" s="46">
        <f t="shared" si="4"/>
        <v>0</v>
      </c>
      <c r="E46" s="48">
        <f t="shared" si="4"/>
        <v>0</v>
      </c>
      <c r="F46" s="49">
        <f t="shared" si="4"/>
        <v>0</v>
      </c>
      <c r="G46" s="111"/>
    </row>
    <row r="47" spans="1:11" s="21" customFormat="1">
      <c r="A47" s="29" t="s">
        <v>22</v>
      </c>
      <c r="B47" s="30" t="s">
        <v>23</v>
      </c>
      <c r="C47" s="34">
        <f>SUM(C43+C46)</f>
        <v>30</v>
      </c>
      <c r="D47" s="34">
        <f t="shared" ref="D47:F47" si="5">SUM(D43+D46)</f>
        <v>30</v>
      </c>
      <c r="E47" s="34">
        <f t="shared" si="5"/>
        <v>16.099999999999998</v>
      </c>
      <c r="F47" s="45">
        <f t="shared" si="5"/>
        <v>10</v>
      </c>
      <c r="G47" s="111"/>
    </row>
    <row r="49" spans="1:10" s="21" customFormat="1" ht="15" customHeight="1">
      <c r="A49" s="22"/>
      <c r="B49" s="22"/>
      <c r="C49" s="20"/>
      <c r="D49" s="23"/>
      <c r="E49" s="20"/>
      <c r="F49" s="20" t="s">
        <v>29</v>
      </c>
      <c r="G49" s="111"/>
    </row>
    <row r="50" spans="1:10" ht="14.65" customHeight="1">
      <c r="A50" s="143" t="s">
        <v>2</v>
      </c>
      <c r="B50" s="145" t="s">
        <v>3</v>
      </c>
      <c r="C50" s="139" t="s">
        <v>4</v>
      </c>
      <c r="D50" s="127" t="s">
        <v>5</v>
      </c>
      <c r="E50" s="128"/>
      <c r="F50" s="136" t="s">
        <v>6</v>
      </c>
    </row>
    <row r="51" spans="1:10" ht="24.95" customHeight="1">
      <c r="A51" s="144"/>
      <c r="B51" s="146"/>
      <c r="C51" s="140"/>
      <c r="D51" s="40" t="s">
        <v>7</v>
      </c>
      <c r="E51" s="134" t="s">
        <v>8</v>
      </c>
      <c r="F51" s="137"/>
    </row>
    <row r="52" spans="1:10" ht="24.95" customHeight="1">
      <c r="A52" s="144"/>
      <c r="B52" s="146"/>
      <c r="C52" s="151"/>
      <c r="D52" s="40" t="s">
        <v>9</v>
      </c>
      <c r="E52" s="147"/>
      <c r="F52" s="137"/>
    </row>
    <row r="53" spans="1:10" ht="17.649999999999999" customHeight="1">
      <c r="A53" s="141" t="s">
        <v>10</v>
      </c>
      <c r="B53" s="141"/>
      <c r="C53" s="141"/>
      <c r="D53" s="141"/>
      <c r="E53" s="141"/>
      <c r="F53" s="141"/>
    </row>
    <row r="54" spans="1:10" ht="17.649999999999999" customHeight="1">
      <c r="A54" s="50">
        <v>1</v>
      </c>
      <c r="B54" s="13" t="s">
        <v>25</v>
      </c>
      <c r="C54" s="3">
        <v>2</v>
      </c>
      <c r="D54" s="3">
        <v>2</v>
      </c>
      <c r="E54" s="17">
        <v>1.2</v>
      </c>
      <c r="F54" s="27">
        <v>0</v>
      </c>
      <c r="H54" s="5"/>
      <c r="I54" s="2"/>
      <c r="J54" s="2"/>
    </row>
    <row r="55" spans="1:10" ht="17.649999999999999" customHeight="1">
      <c r="A55" s="50">
        <v>2</v>
      </c>
      <c r="B55" s="13" t="s">
        <v>31</v>
      </c>
      <c r="C55" s="3">
        <v>4</v>
      </c>
      <c r="D55" s="3">
        <v>4</v>
      </c>
      <c r="E55" s="17">
        <v>2.2000000000000002</v>
      </c>
      <c r="F55" s="27">
        <v>4</v>
      </c>
      <c r="H55" s="5"/>
      <c r="I55" s="2"/>
      <c r="J55" s="2"/>
    </row>
    <row r="56" spans="1:10" ht="17.649999999999999" customHeight="1">
      <c r="A56" s="50">
        <v>3</v>
      </c>
      <c r="B56" s="28" t="s">
        <v>72</v>
      </c>
      <c r="C56" s="3">
        <v>4</v>
      </c>
      <c r="D56" s="3">
        <v>4</v>
      </c>
      <c r="E56" s="17">
        <v>2</v>
      </c>
      <c r="F56" s="27">
        <v>4</v>
      </c>
      <c r="H56" s="5"/>
      <c r="I56" s="2"/>
      <c r="J56" s="2"/>
    </row>
    <row r="57" spans="1:10" ht="17.649999999999999" customHeight="1">
      <c r="A57" s="50">
        <v>4</v>
      </c>
      <c r="B57" s="13" t="s">
        <v>73</v>
      </c>
      <c r="C57" s="3">
        <v>4</v>
      </c>
      <c r="D57" s="3">
        <v>4</v>
      </c>
      <c r="E57" s="17">
        <v>2.2000000000000002</v>
      </c>
      <c r="F57" s="27">
        <v>0</v>
      </c>
      <c r="H57" s="5"/>
      <c r="I57" s="2"/>
      <c r="J57" s="2"/>
    </row>
    <row r="58" spans="1:10" ht="17.649999999999999" customHeight="1">
      <c r="A58" s="50">
        <v>5</v>
      </c>
      <c r="B58" s="13" t="s">
        <v>74</v>
      </c>
      <c r="C58" s="3">
        <v>5</v>
      </c>
      <c r="D58" s="3">
        <v>5</v>
      </c>
      <c r="E58" s="17">
        <v>3.4</v>
      </c>
      <c r="F58" s="27">
        <v>0</v>
      </c>
      <c r="H58" s="5"/>
      <c r="I58" s="2"/>
      <c r="J58" s="2"/>
    </row>
    <row r="59" spans="1:10" ht="17.649999999999999" customHeight="1">
      <c r="A59" s="50">
        <v>6</v>
      </c>
      <c r="B59" s="15" t="s">
        <v>75</v>
      </c>
      <c r="C59" s="3">
        <v>4</v>
      </c>
      <c r="D59" s="3">
        <v>4</v>
      </c>
      <c r="E59" s="17">
        <v>2.8</v>
      </c>
      <c r="F59" s="27">
        <v>0</v>
      </c>
      <c r="H59" s="5"/>
      <c r="I59" s="2"/>
      <c r="J59" s="2"/>
    </row>
    <row r="60" spans="1:10" ht="17.649999999999999" customHeight="1">
      <c r="A60" s="50">
        <v>7</v>
      </c>
      <c r="B60" s="15" t="s">
        <v>76</v>
      </c>
      <c r="C60" s="3">
        <v>4</v>
      </c>
      <c r="D60" s="3">
        <v>4</v>
      </c>
      <c r="E60" s="17">
        <v>2.6</v>
      </c>
      <c r="F60" s="27">
        <v>0</v>
      </c>
      <c r="H60" s="6"/>
      <c r="I60" s="2"/>
      <c r="J60" s="2"/>
    </row>
    <row r="61" spans="1:10" ht="17.649999999999999" customHeight="1">
      <c r="A61" s="50">
        <v>8</v>
      </c>
      <c r="B61" s="15" t="s">
        <v>77</v>
      </c>
      <c r="C61" s="3">
        <v>2</v>
      </c>
      <c r="D61" s="3">
        <v>2</v>
      </c>
      <c r="E61" s="17">
        <v>1.5</v>
      </c>
      <c r="F61" s="27">
        <v>0</v>
      </c>
      <c r="H61" s="6"/>
      <c r="I61" s="2"/>
      <c r="J61" s="2"/>
    </row>
    <row r="62" spans="1:10" s="21" customFormat="1">
      <c r="A62" s="29" t="s">
        <v>18</v>
      </c>
      <c r="B62" s="30" t="s">
        <v>19</v>
      </c>
      <c r="C62" s="34">
        <f>SUM(C54:C61)</f>
        <v>29</v>
      </c>
      <c r="D62" s="34">
        <f t="shared" ref="D62:F62" si="6">SUM(D54:D61)</f>
        <v>29</v>
      </c>
      <c r="E62" s="34">
        <f t="shared" si="6"/>
        <v>17.900000000000002</v>
      </c>
      <c r="F62" s="45">
        <f t="shared" si="6"/>
        <v>8</v>
      </c>
      <c r="G62" s="111"/>
      <c r="H62" s="20"/>
      <c r="I62" s="20"/>
      <c r="J62" s="20"/>
    </row>
    <row r="63" spans="1:10">
      <c r="A63" s="141" t="s">
        <v>20</v>
      </c>
      <c r="B63" s="141"/>
      <c r="C63" s="141"/>
      <c r="D63" s="141"/>
      <c r="E63" s="141"/>
      <c r="F63" s="141"/>
    </row>
    <row r="64" spans="1:10">
      <c r="A64" s="19">
        <v>1</v>
      </c>
      <c r="B64" s="51" t="s">
        <v>32</v>
      </c>
      <c r="C64" s="7">
        <v>1</v>
      </c>
      <c r="D64" s="9">
        <v>1</v>
      </c>
      <c r="E64" s="7">
        <v>0.8</v>
      </c>
      <c r="F64" s="8">
        <v>0</v>
      </c>
    </row>
    <row r="65" spans="1:9" s="21" customFormat="1" ht="15">
      <c r="A65" s="52" t="s">
        <v>21</v>
      </c>
      <c r="B65" s="53" t="s">
        <v>123</v>
      </c>
      <c r="C65" s="48">
        <f>SUM(C64:C64)</f>
        <v>1</v>
      </c>
      <c r="D65" s="46">
        <f t="shared" ref="D65:F65" si="7">SUM(D64:D64)</f>
        <v>1</v>
      </c>
      <c r="E65" s="48">
        <f t="shared" si="7"/>
        <v>0.8</v>
      </c>
      <c r="F65" s="49">
        <f t="shared" si="7"/>
        <v>0</v>
      </c>
      <c r="G65" s="111"/>
    </row>
    <row r="66" spans="1:9" s="21" customFormat="1">
      <c r="A66" s="29" t="s">
        <v>22</v>
      </c>
      <c r="B66" s="30" t="s">
        <v>23</v>
      </c>
      <c r="C66" s="34">
        <f>SUM(C62+C65)</f>
        <v>30</v>
      </c>
      <c r="D66" s="34">
        <f t="shared" ref="D66:F66" si="8">SUM(D62+D65)</f>
        <v>30</v>
      </c>
      <c r="E66" s="34">
        <f t="shared" si="8"/>
        <v>18.700000000000003</v>
      </c>
      <c r="F66" s="45">
        <f t="shared" si="8"/>
        <v>8</v>
      </c>
      <c r="G66" s="111"/>
    </row>
    <row r="68" spans="1:9" s="21" customFormat="1" ht="15" customHeight="1">
      <c r="A68" s="22"/>
      <c r="B68" s="22"/>
      <c r="C68" s="20"/>
      <c r="D68" s="23"/>
      <c r="E68" s="20"/>
      <c r="F68" s="20" t="s">
        <v>33</v>
      </c>
      <c r="G68" s="111"/>
    </row>
    <row r="69" spans="1:9" ht="14.65" customHeight="1">
      <c r="A69" s="143" t="s">
        <v>2</v>
      </c>
      <c r="B69" s="145" t="s">
        <v>3</v>
      </c>
      <c r="C69" s="134" t="s">
        <v>4</v>
      </c>
      <c r="D69" s="127" t="s">
        <v>5</v>
      </c>
      <c r="E69" s="128"/>
      <c r="F69" s="136" t="s">
        <v>6</v>
      </c>
    </row>
    <row r="70" spans="1:9" ht="24.95" customHeight="1">
      <c r="A70" s="144"/>
      <c r="B70" s="146"/>
      <c r="C70" s="135"/>
      <c r="D70" s="40" t="s">
        <v>7</v>
      </c>
      <c r="E70" s="134" t="s">
        <v>8</v>
      </c>
      <c r="F70" s="137"/>
    </row>
    <row r="71" spans="1:9" ht="24.95" customHeight="1">
      <c r="A71" s="144"/>
      <c r="B71" s="146"/>
      <c r="C71" s="147"/>
      <c r="D71" s="54" t="s">
        <v>9</v>
      </c>
      <c r="E71" s="135"/>
      <c r="F71" s="137"/>
    </row>
    <row r="72" spans="1:9" ht="17.649999999999999" customHeight="1">
      <c r="A72" s="141" t="s">
        <v>10</v>
      </c>
      <c r="B72" s="141"/>
      <c r="C72" s="141"/>
      <c r="D72" s="141"/>
      <c r="E72" s="141"/>
      <c r="F72" s="141"/>
    </row>
    <row r="73" spans="1:9" ht="17.649999999999999" customHeight="1">
      <c r="A73" s="50">
        <v>1</v>
      </c>
      <c r="B73" s="13" t="s">
        <v>25</v>
      </c>
      <c r="C73" s="4">
        <v>2</v>
      </c>
      <c r="D73" s="4">
        <v>2</v>
      </c>
      <c r="E73" s="12">
        <v>1.2</v>
      </c>
      <c r="F73" s="27">
        <v>0</v>
      </c>
      <c r="H73" s="5"/>
      <c r="I73" s="2"/>
    </row>
    <row r="74" spans="1:9" ht="17.649999999999999" customHeight="1">
      <c r="A74" s="50">
        <v>2</v>
      </c>
      <c r="B74" s="13" t="s">
        <v>78</v>
      </c>
      <c r="C74" s="4">
        <v>5</v>
      </c>
      <c r="D74" s="4">
        <v>5</v>
      </c>
      <c r="E74" s="17">
        <v>2.8</v>
      </c>
      <c r="F74" s="27">
        <v>0</v>
      </c>
      <c r="H74" s="5"/>
      <c r="I74" s="2"/>
    </row>
    <row r="75" spans="1:9" ht="17.649999999999999" customHeight="1">
      <c r="A75" s="50">
        <v>3</v>
      </c>
      <c r="B75" s="13" t="s">
        <v>34</v>
      </c>
      <c r="C75" s="4">
        <v>4</v>
      </c>
      <c r="D75" s="4">
        <v>4</v>
      </c>
      <c r="E75" s="17">
        <v>2</v>
      </c>
      <c r="F75" s="55">
        <v>4</v>
      </c>
      <c r="H75" s="5"/>
      <c r="I75" s="2"/>
    </row>
    <row r="76" spans="1:9" ht="17.649999999999999" customHeight="1">
      <c r="A76" s="50">
        <v>4</v>
      </c>
      <c r="B76" s="28" t="s">
        <v>35</v>
      </c>
      <c r="C76" s="4">
        <v>3</v>
      </c>
      <c r="D76" s="4">
        <v>3</v>
      </c>
      <c r="E76" s="17">
        <v>2.1</v>
      </c>
      <c r="F76" s="27">
        <v>3</v>
      </c>
      <c r="H76" s="2"/>
      <c r="I76" s="2"/>
    </row>
    <row r="77" spans="1:9" ht="17.649999999999999" customHeight="1">
      <c r="A77" s="50">
        <v>5</v>
      </c>
      <c r="B77" s="13" t="s">
        <v>79</v>
      </c>
      <c r="C77" s="4">
        <v>5</v>
      </c>
      <c r="D77" s="4">
        <v>5</v>
      </c>
      <c r="E77" s="17">
        <v>2.8</v>
      </c>
      <c r="F77" s="27">
        <v>5</v>
      </c>
      <c r="H77" s="2"/>
      <c r="I77" s="2"/>
    </row>
    <row r="78" spans="1:9" ht="17.649999999999999" customHeight="1">
      <c r="A78" s="50">
        <v>6</v>
      </c>
      <c r="B78" s="13" t="s">
        <v>80</v>
      </c>
      <c r="C78" s="4">
        <v>3</v>
      </c>
      <c r="D78" s="4">
        <v>3</v>
      </c>
      <c r="E78" s="17">
        <v>2.1</v>
      </c>
      <c r="F78" s="27">
        <v>3</v>
      </c>
      <c r="H78" s="10"/>
      <c r="I78" s="2"/>
    </row>
    <row r="79" spans="1:9" ht="17.649999999999999" customHeight="1">
      <c r="A79" s="50">
        <v>7</v>
      </c>
      <c r="B79" s="13" t="s">
        <v>81</v>
      </c>
      <c r="C79" s="4">
        <v>2</v>
      </c>
      <c r="D79" s="4">
        <v>2</v>
      </c>
      <c r="E79" s="17">
        <v>1.4</v>
      </c>
      <c r="F79" s="27">
        <v>2</v>
      </c>
      <c r="H79" s="2"/>
      <c r="I79" s="2"/>
    </row>
    <row r="80" spans="1:9" ht="17.649999999999999" customHeight="1">
      <c r="A80" s="50">
        <v>8</v>
      </c>
      <c r="B80" s="15" t="s">
        <v>82</v>
      </c>
      <c r="C80" s="4">
        <v>3</v>
      </c>
      <c r="D80" s="4">
        <v>3</v>
      </c>
      <c r="E80" s="17">
        <v>2.2000000000000002</v>
      </c>
      <c r="F80" s="27">
        <v>3</v>
      </c>
      <c r="H80" s="2"/>
      <c r="I80" s="2"/>
    </row>
    <row r="81" spans="1:10" ht="21.75" customHeight="1">
      <c r="A81" s="50">
        <v>9</v>
      </c>
      <c r="B81" s="28" t="s">
        <v>83</v>
      </c>
      <c r="C81" s="14">
        <v>3</v>
      </c>
      <c r="D81" s="14">
        <v>3</v>
      </c>
      <c r="E81" s="56">
        <v>2</v>
      </c>
      <c r="F81" s="27">
        <v>3</v>
      </c>
      <c r="H81" s="10"/>
      <c r="I81" s="2"/>
    </row>
    <row r="82" spans="1:10" s="21" customFormat="1">
      <c r="A82" s="29" t="s">
        <v>18</v>
      </c>
      <c r="B82" s="30" t="s">
        <v>19</v>
      </c>
      <c r="C82" s="34">
        <f>SUM(C73:C81)</f>
        <v>30</v>
      </c>
      <c r="D82" s="34">
        <f t="shared" ref="D82:F82" si="9">SUM(D73:D81)</f>
        <v>30</v>
      </c>
      <c r="E82" s="34">
        <f t="shared" si="9"/>
        <v>18.599999999999998</v>
      </c>
      <c r="F82" s="45">
        <f t="shared" si="9"/>
        <v>23</v>
      </c>
      <c r="G82" s="111"/>
    </row>
    <row r="83" spans="1:10">
      <c r="A83" s="141" t="s">
        <v>20</v>
      </c>
      <c r="B83" s="141"/>
      <c r="C83" s="141"/>
      <c r="D83" s="141"/>
      <c r="E83" s="141"/>
      <c r="F83" s="141"/>
    </row>
    <row r="84" spans="1:10">
      <c r="A84" s="19"/>
      <c r="B84" s="57"/>
      <c r="C84" s="7">
        <v>0</v>
      </c>
      <c r="D84" s="9">
        <v>0</v>
      </c>
      <c r="E84" s="7">
        <v>0</v>
      </c>
      <c r="F84" s="8">
        <v>0</v>
      </c>
    </row>
    <row r="85" spans="1:10" s="21" customFormat="1" ht="15">
      <c r="A85" s="29" t="s">
        <v>21</v>
      </c>
      <c r="B85" s="30" t="s">
        <v>123</v>
      </c>
      <c r="C85" s="34">
        <f>SUM(C84:C84)</f>
        <v>0</v>
      </c>
      <c r="D85" s="35">
        <f t="shared" ref="D85:F85" si="10">SUM(D84:D84)</f>
        <v>0</v>
      </c>
      <c r="E85" s="34">
        <f t="shared" si="10"/>
        <v>0</v>
      </c>
      <c r="F85" s="45">
        <f t="shared" si="10"/>
        <v>0</v>
      </c>
      <c r="G85" s="111"/>
    </row>
    <row r="86" spans="1:10" s="21" customFormat="1">
      <c r="A86" s="36" t="s">
        <v>22</v>
      </c>
      <c r="B86" s="58" t="s">
        <v>23</v>
      </c>
      <c r="C86" s="38">
        <f>SUM(C82+C85)</f>
        <v>30</v>
      </c>
      <c r="D86" s="38">
        <f t="shared" ref="D86:F86" si="11">SUM(D82+D85)</f>
        <v>30</v>
      </c>
      <c r="E86" s="38">
        <f t="shared" si="11"/>
        <v>18.599999999999998</v>
      </c>
      <c r="F86" s="39">
        <f t="shared" si="11"/>
        <v>23</v>
      </c>
      <c r="G86" s="111"/>
    </row>
    <row r="87" spans="1:10" s="21" customFormat="1">
      <c r="A87" s="52"/>
      <c r="B87" s="22"/>
      <c r="C87" s="46"/>
      <c r="D87" s="46"/>
      <c r="E87" s="46"/>
      <c r="F87" s="46"/>
      <c r="G87" s="111"/>
    </row>
    <row r="88" spans="1:10" s="21" customFormat="1" ht="15" customHeight="1">
      <c r="A88" s="22"/>
      <c r="B88" s="22"/>
      <c r="C88" s="20"/>
      <c r="D88" s="23"/>
      <c r="E88" s="20"/>
      <c r="F88" s="20" t="s">
        <v>36</v>
      </c>
      <c r="G88" s="111"/>
    </row>
    <row r="89" spans="1:10" ht="14.65" customHeight="1">
      <c r="A89" s="143" t="s">
        <v>2</v>
      </c>
      <c r="B89" s="145" t="s">
        <v>3</v>
      </c>
      <c r="C89" s="134" t="s">
        <v>4</v>
      </c>
      <c r="D89" s="127" t="s">
        <v>5</v>
      </c>
      <c r="E89" s="128"/>
      <c r="F89" s="136" t="s">
        <v>6</v>
      </c>
    </row>
    <row r="90" spans="1:10" ht="24.95" customHeight="1">
      <c r="A90" s="144"/>
      <c r="B90" s="146"/>
      <c r="C90" s="135"/>
      <c r="D90" s="40" t="s">
        <v>7</v>
      </c>
      <c r="E90" s="134" t="s">
        <v>8</v>
      </c>
      <c r="F90" s="137"/>
    </row>
    <row r="91" spans="1:10" ht="24.95" customHeight="1">
      <c r="A91" s="144"/>
      <c r="B91" s="146"/>
      <c r="C91" s="147"/>
      <c r="D91" s="54" t="s">
        <v>9</v>
      </c>
      <c r="E91" s="135"/>
      <c r="F91" s="137"/>
    </row>
    <row r="92" spans="1:10" ht="17.649999999999999" customHeight="1">
      <c r="A92" s="141" t="s">
        <v>10</v>
      </c>
      <c r="B92" s="141"/>
      <c r="C92" s="141"/>
      <c r="D92" s="141"/>
      <c r="E92" s="141"/>
      <c r="F92" s="141"/>
      <c r="H92" s="2"/>
      <c r="I92" s="2"/>
      <c r="J92" s="2"/>
    </row>
    <row r="93" spans="1:10" ht="17.649999999999999" customHeight="1">
      <c r="A93" s="50">
        <v>1</v>
      </c>
      <c r="B93" s="13" t="s">
        <v>25</v>
      </c>
      <c r="C93" s="3">
        <v>2</v>
      </c>
      <c r="D93" s="3">
        <v>2</v>
      </c>
      <c r="E93" s="12">
        <v>1.2</v>
      </c>
      <c r="F93" s="59">
        <v>0</v>
      </c>
      <c r="H93" s="5"/>
      <c r="I93" s="2"/>
      <c r="J93" s="2"/>
    </row>
    <row r="94" spans="1:10" ht="17.649999999999999" customHeight="1">
      <c r="A94" s="26">
        <v>2</v>
      </c>
      <c r="B94" s="13" t="s">
        <v>37</v>
      </c>
      <c r="C94" s="3">
        <v>3</v>
      </c>
      <c r="D94" s="3">
        <v>3</v>
      </c>
      <c r="E94" s="17">
        <v>2.1</v>
      </c>
      <c r="F94" s="27">
        <v>3</v>
      </c>
      <c r="H94" s="5"/>
      <c r="I94" s="2"/>
      <c r="J94" s="2"/>
    </row>
    <row r="95" spans="1:10" ht="17.649999999999999" customHeight="1">
      <c r="A95" s="26">
        <v>3</v>
      </c>
      <c r="B95" s="28" t="s">
        <v>84</v>
      </c>
      <c r="C95" s="14">
        <v>4</v>
      </c>
      <c r="D95" s="14">
        <v>4</v>
      </c>
      <c r="E95" s="17">
        <v>2.1</v>
      </c>
      <c r="F95" s="27">
        <v>4</v>
      </c>
      <c r="H95" s="5"/>
      <c r="I95" s="2"/>
      <c r="J95" s="2"/>
    </row>
    <row r="96" spans="1:10" ht="17.649999999999999" customHeight="1">
      <c r="A96" s="26">
        <v>4</v>
      </c>
      <c r="B96" s="13" t="s">
        <v>85</v>
      </c>
      <c r="C96" s="3">
        <v>2</v>
      </c>
      <c r="D96" s="3">
        <v>2</v>
      </c>
      <c r="E96" s="17">
        <v>1.5</v>
      </c>
      <c r="F96" s="27">
        <v>2</v>
      </c>
      <c r="H96" s="5"/>
      <c r="I96" s="2"/>
      <c r="J96" s="2"/>
    </row>
    <row r="97" spans="1:10" s="21" customFormat="1">
      <c r="A97" s="29" t="s">
        <v>18</v>
      </c>
      <c r="B97" s="30" t="s">
        <v>19</v>
      </c>
      <c r="C97" s="34">
        <f>SUM(C93:C96)</f>
        <v>11</v>
      </c>
      <c r="D97" s="34">
        <f t="shared" ref="D97:F97" si="12">SUM(D93:D96)</f>
        <v>11</v>
      </c>
      <c r="E97" s="34">
        <f t="shared" si="12"/>
        <v>6.9</v>
      </c>
      <c r="F97" s="45">
        <f t="shared" si="12"/>
        <v>9</v>
      </c>
      <c r="G97" s="111"/>
    </row>
    <row r="98" spans="1:10">
      <c r="A98" s="141" t="s">
        <v>20</v>
      </c>
      <c r="B98" s="141"/>
      <c r="C98" s="141"/>
      <c r="D98" s="141"/>
      <c r="E98" s="141"/>
      <c r="F98" s="141"/>
    </row>
    <row r="99" spans="1:10">
      <c r="A99" s="60" t="s">
        <v>38</v>
      </c>
      <c r="B99" s="61" t="s">
        <v>90</v>
      </c>
      <c r="C99" s="12">
        <f>C115</f>
        <v>19</v>
      </c>
      <c r="D99" s="62">
        <f t="shared" ref="D99:F99" si="13">D115</f>
        <v>19</v>
      </c>
      <c r="E99" s="63">
        <f t="shared" si="13"/>
        <v>10.5</v>
      </c>
      <c r="F99" s="62">
        <f t="shared" si="13"/>
        <v>19</v>
      </c>
    </row>
    <row r="100" spans="1:10">
      <c r="A100" s="64" t="s">
        <v>39</v>
      </c>
      <c r="B100" s="65" t="s">
        <v>91</v>
      </c>
      <c r="C100" s="56">
        <f>C121</f>
        <v>19</v>
      </c>
      <c r="D100" s="66">
        <f t="shared" ref="D100:F100" si="14">D121</f>
        <v>19</v>
      </c>
      <c r="E100" s="67">
        <f t="shared" si="14"/>
        <v>10.100000000000001</v>
      </c>
      <c r="F100" s="66">
        <f t="shared" si="14"/>
        <v>15</v>
      </c>
    </row>
    <row r="101" spans="1:10">
      <c r="A101" s="50"/>
      <c r="B101" s="50"/>
      <c r="C101" s="2"/>
      <c r="D101" s="2"/>
      <c r="E101" s="2"/>
      <c r="F101" s="2"/>
    </row>
    <row r="102" spans="1:10" s="21" customFormat="1" ht="15">
      <c r="A102" s="68" t="s">
        <v>21</v>
      </c>
      <c r="B102" s="69" t="s">
        <v>124</v>
      </c>
      <c r="C102" s="70">
        <f>C99</f>
        <v>19</v>
      </c>
      <c r="D102" s="71">
        <f t="shared" ref="D102:F103" si="15">D99</f>
        <v>19</v>
      </c>
      <c r="E102" s="70">
        <f t="shared" si="15"/>
        <v>10.5</v>
      </c>
      <c r="F102" s="71">
        <f t="shared" si="15"/>
        <v>19</v>
      </c>
      <c r="G102" s="111"/>
    </row>
    <row r="103" spans="1:10" s="21" customFormat="1" ht="15">
      <c r="A103" s="36" t="s">
        <v>21</v>
      </c>
      <c r="B103" s="58" t="s">
        <v>125</v>
      </c>
      <c r="C103" s="38">
        <f>C100</f>
        <v>19</v>
      </c>
      <c r="D103" s="72">
        <f t="shared" si="15"/>
        <v>19</v>
      </c>
      <c r="E103" s="38">
        <f t="shared" si="15"/>
        <v>10.100000000000001</v>
      </c>
      <c r="F103" s="72">
        <f t="shared" si="15"/>
        <v>15</v>
      </c>
      <c r="G103" s="111"/>
    </row>
    <row r="104" spans="1:10" s="21" customFormat="1">
      <c r="A104" s="52" t="s">
        <v>22</v>
      </c>
      <c r="B104" s="53" t="s">
        <v>86</v>
      </c>
      <c r="C104" s="48">
        <f>SUM(C97+C102)</f>
        <v>30</v>
      </c>
      <c r="D104" s="48">
        <f t="shared" ref="D104:F104" si="16">SUM(D97+D102)</f>
        <v>30</v>
      </c>
      <c r="E104" s="48">
        <f t="shared" si="16"/>
        <v>17.399999999999999</v>
      </c>
      <c r="F104" s="49">
        <f t="shared" si="16"/>
        <v>28</v>
      </c>
      <c r="G104" s="111"/>
    </row>
    <row r="105" spans="1:10" s="21" customFormat="1">
      <c r="A105" s="36" t="s">
        <v>22</v>
      </c>
      <c r="B105" s="58" t="s">
        <v>87</v>
      </c>
      <c r="C105" s="38">
        <f>SUM(C97+C103)</f>
        <v>30</v>
      </c>
      <c r="D105" s="38">
        <f t="shared" ref="D105:F105" si="17">SUM(D97+D103)</f>
        <v>30</v>
      </c>
      <c r="E105" s="38">
        <f t="shared" si="17"/>
        <v>17</v>
      </c>
      <c r="F105" s="39">
        <f t="shared" si="17"/>
        <v>24</v>
      </c>
      <c r="G105" s="111"/>
    </row>
    <row r="106" spans="1:10" s="21" customFormat="1">
      <c r="A106" s="52"/>
      <c r="B106" s="22"/>
      <c r="C106" s="46"/>
      <c r="D106" s="46"/>
      <c r="E106" s="46"/>
      <c r="F106" s="46"/>
      <c r="G106" s="111"/>
    </row>
    <row r="107" spans="1:10" s="21" customFormat="1">
      <c r="A107" s="143" t="s">
        <v>2</v>
      </c>
      <c r="B107" s="145" t="s">
        <v>3</v>
      </c>
      <c r="C107" s="134" t="s">
        <v>4</v>
      </c>
      <c r="D107" s="127" t="s">
        <v>5</v>
      </c>
      <c r="E107" s="128"/>
      <c r="F107" s="136" t="s">
        <v>6</v>
      </c>
      <c r="G107" s="111"/>
    </row>
    <row r="108" spans="1:10" s="21" customFormat="1" ht="24.95" customHeight="1">
      <c r="A108" s="144"/>
      <c r="B108" s="146"/>
      <c r="C108" s="135"/>
      <c r="D108" s="40" t="s">
        <v>7</v>
      </c>
      <c r="E108" s="134" t="s">
        <v>8</v>
      </c>
      <c r="F108" s="137"/>
      <c r="G108" s="111"/>
    </row>
    <row r="109" spans="1:10" s="21" customFormat="1" ht="24.95" customHeight="1">
      <c r="A109" s="144"/>
      <c r="B109" s="146"/>
      <c r="C109" s="147"/>
      <c r="D109" s="54" t="s">
        <v>9</v>
      </c>
      <c r="E109" s="135"/>
      <c r="F109" s="137"/>
      <c r="G109" s="111"/>
    </row>
    <row r="110" spans="1:10" s="21" customFormat="1">
      <c r="A110" s="141" t="s">
        <v>88</v>
      </c>
      <c r="B110" s="141"/>
      <c r="C110" s="141"/>
      <c r="D110" s="141"/>
      <c r="E110" s="141"/>
      <c r="F110" s="141"/>
      <c r="G110" s="111"/>
    </row>
    <row r="111" spans="1:10" s="21" customFormat="1">
      <c r="A111" s="50">
        <v>1</v>
      </c>
      <c r="B111" s="73" t="s">
        <v>94</v>
      </c>
      <c r="C111" s="3">
        <v>5</v>
      </c>
      <c r="D111" s="3">
        <v>5</v>
      </c>
      <c r="E111" s="17">
        <v>2.8</v>
      </c>
      <c r="F111" s="59">
        <v>5</v>
      </c>
      <c r="G111" s="111"/>
      <c r="H111" s="5"/>
      <c r="I111" s="20"/>
      <c r="J111" s="20"/>
    </row>
    <row r="112" spans="1:10" s="21" customFormat="1">
      <c r="A112" s="50">
        <v>2</v>
      </c>
      <c r="B112" s="73" t="s">
        <v>95</v>
      </c>
      <c r="C112" s="3">
        <v>4</v>
      </c>
      <c r="D112" s="3">
        <v>4</v>
      </c>
      <c r="E112" s="17">
        <v>2.7</v>
      </c>
      <c r="F112" s="59">
        <v>4</v>
      </c>
      <c r="G112" s="111"/>
      <c r="H112" s="5"/>
      <c r="I112" s="20"/>
      <c r="J112" s="20"/>
    </row>
    <row r="113" spans="1:10" s="21" customFormat="1">
      <c r="A113" s="50">
        <v>3</v>
      </c>
      <c r="B113" s="73" t="s">
        <v>96</v>
      </c>
      <c r="C113" s="3">
        <v>4</v>
      </c>
      <c r="D113" s="3">
        <v>4</v>
      </c>
      <c r="E113" s="17">
        <v>2.2000000000000002</v>
      </c>
      <c r="F113" s="59">
        <v>4</v>
      </c>
      <c r="G113" s="111"/>
      <c r="H113" s="5"/>
      <c r="I113" s="20"/>
      <c r="J113" s="20"/>
    </row>
    <row r="114" spans="1:10" s="21" customFormat="1">
      <c r="A114" s="50">
        <v>4</v>
      </c>
      <c r="B114" s="74" t="s">
        <v>97</v>
      </c>
      <c r="C114" s="3">
        <v>6</v>
      </c>
      <c r="D114" s="3">
        <v>6</v>
      </c>
      <c r="E114" s="17">
        <v>2.8</v>
      </c>
      <c r="F114" s="59">
        <v>6</v>
      </c>
      <c r="G114" s="111"/>
      <c r="H114" s="5"/>
      <c r="I114" s="20"/>
      <c r="J114" s="20"/>
    </row>
    <row r="115" spans="1:10" s="21" customFormat="1" ht="15">
      <c r="A115" s="29" t="s">
        <v>21</v>
      </c>
      <c r="B115" s="30" t="s">
        <v>123</v>
      </c>
      <c r="C115" s="34">
        <f>SUM(C111:C114)</f>
        <v>19</v>
      </c>
      <c r="D115" s="34">
        <f t="shared" ref="D115:F115" si="18">SUM(D111:D114)</f>
        <v>19</v>
      </c>
      <c r="E115" s="34">
        <f t="shared" si="18"/>
        <v>10.5</v>
      </c>
      <c r="F115" s="45">
        <f t="shared" si="18"/>
        <v>19</v>
      </c>
      <c r="G115" s="111"/>
      <c r="H115" s="5"/>
      <c r="I115" s="20"/>
      <c r="J115" s="20"/>
    </row>
    <row r="116" spans="1:10" s="21" customFormat="1">
      <c r="A116" s="141" t="s">
        <v>89</v>
      </c>
      <c r="B116" s="141"/>
      <c r="C116" s="141"/>
      <c r="D116" s="141"/>
      <c r="E116" s="141"/>
      <c r="F116" s="141"/>
      <c r="G116" s="111"/>
      <c r="H116" s="20"/>
      <c r="I116" s="20"/>
      <c r="J116" s="20"/>
    </row>
    <row r="117" spans="1:10" s="21" customFormat="1">
      <c r="A117" s="50">
        <v>1</v>
      </c>
      <c r="B117" s="74" t="s">
        <v>98</v>
      </c>
      <c r="C117" s="3">
        <v>4</v>
      </c>
      <c r="D117" s="3">
        <v>4</v>
      </c>
      <c r="E117" s="17">
        <v>2</v>
      </c>
      <c r="F117" s="59">
        <v>0</v>
      </c>
      <c r="G117" s="111"/>
      <c r="H117" s="10"/>
      <c r="I117" s="20"/>
      <c r="J117" s="20"/>
    </row>
    <row r="118" spans="1:10" s="21" customFormat="1">
      <c r="A118" s="50">
        <v>2</v>
      </c>
      <c r="B118" s="75" t="s">
        <v>99</v>
      </c>
      <c r="C118" s="3">
        <v>5</v>
      </c>
      <c r="D118" s="3">
        <v>5</v>
      </c>
      <c r="E118" s="17">
        <v>2.7</v>
      </c>
      <c r="F118" s="59">
        <v>5</v>
      </c>
      <c r="G118" s="111"/>
      <c r="H118" s="2"/>
      <c r="I118" s="20"/>
      <c r="J118" s="20"/>
    </row>
    <row r="119" spans="1:10" s="21" customFormat="1">
      <c r="A119" s="50">
        <v>3</v>
      </c>
      <c r="B119" s="73" t="s">
        <v>100</v>
      </c>
      <c r="C119" s="3">
        <v>4</v>
      </c>
      <c r="D119" s="3">
        <v>4</v>
      </c>
      <c r="E119" s="17">
        <v>2.6</v>
      </c>
      <c r="F119" s="59">
        <v>4</v>
      </c>
      <c r="G119" s="111"/>
      <c r="H119" s="2"/>
      <c r="I119" s="20"/>
      <c r="J119" s="20"/>
    </row>
    <row r="120" spans="1:10" s="21" customFormat="1">
      <c r="A120" s="50">
        <v>4</v>
      </c>
      <c r="B120" s="74" t="s">
        <v>101</v>
      </c>
      <c r="C120" s="3">
        <v>6</v>
      </c>
      <c r="D120" s="3">
        <v>6</v>
      </c>
      <c r="E120" s="17">
        <v>2.8</v>
      </c>
      <c r="F120" s="59">
        <v>6</v>
      </c>
      <c r="G120" s="111"/>
      <c r="H120" s="2"/>
      <c r="I120" s="20"/>
      <c r="J120" s="20"/>
    </row>
    <row r="121" spans="1:10" s="21" customFormat="1" ht="15">
      <c r="A121" s="29" t="s">
        <v>21</v>
      </c>
      <c r="B121" s="30" t="s">
        <v>123</v>
      </c>
      <c r="C121" s="34">
        <f>SUM(C117:C120)</f>
        <v>19</v>
      </c>
      <c r="D121" s="34">
        <f t="shared" ref="D121:F121" si="19">SUM(D117:D120)</f>
        <v>19</v>
      </c>
      <c r="E121" s="34">
        <f t="shared" si="19"/>
        <v>10.100000000000001</v>
      </c>
      <c r="F121" s="45">
        <f t="shared" si="19"/>
        <v>15</v>
      </c>
      <c r="G121" s="111"/>
    </row>
    <row r="122" spans="1:10" s="21" customFormat="1">
      <c r="A122" s="52"/>
      <c r="B122" s="22"/>
      <c r="C122" s="46"/>
      <c r="D122" s="46"/>
      <c r="E122" s="46"/>
      <c r="F122" s="46"/>
      <c r="G122" s="111"/>
    </row>
    <row r="123" spans="1:10" s="21" customFormat="1" ht="15" customHeight="1">
      <c r="A123" s="22"/>
      <c r="B123" s="22"/>
      <c r="C123" s="20"/>
      <c r="D123" s="23"/>
      <c r="E123" s="20"/>
      <c r="F123" s="20" t="s">
        <v>40</v>
      </c>
      <c r="G123" s="111"/>
    </row>
    <row r="124" spans="1:10" ht="14.65" customHeight="1">
      <c r="A124" s="143" t="s">
        <v>2</v>
      </c>
      <c r="B124" s="145" t="s">
        <v>3</v>
      </c>
      <c r="C124" s="134" t="s">
        <v>4</v>
      </c>
      <c r="D124" s="127" t="s">
        <v>5</v>
      </c>
      <c r="E124" s="128"/>
      <c r="F124" s="136" t="s">
        <v>6</v>
      </c>
    </row>
    <row r="125" spans="1:10" ht="24.95" customHeight="1">
      <c r="A125" s="144"/>
      <c r="B125" s="146"/>
      <c r="C125" s="135"/>
      <c r="D125" s="40" t="s">
        <v>7</v>
      </c>
      <c r="E125" s="134" t="s">
        <v>8</v>
      </c>
      <c r="F125" s="137"/>
    </row>
    <row r="126" spans="1:10" ht="24.95" customHeight="1">
      <c r="A126" s="144"/>
      <c r="B126" s="146"/>
      <c r="C126" s="147"/>
      <c r="D126" s="54" t="s">
        <v>9</v>
      </c>
      <c r="E126" s="147"/>
      <c r="F126" s="137"/>
    </row>
    <row r="127" spans="1:10" ht="17.649999999999999" customHeight="1">
      <c r="A127" s="141" t="s">
        <v>10</v>
      </c>
      <c r="B127" s="141"/>
      <c r="C127" s="141"/>
      <c r="D127" s="141"/>
      <c r="E127" s="141"/>
      <c r="F127" s="141"/>
    </row>
    <row r="128" spans="1:10" ht="17.649999999999999" customHeight="1">
      <c r="A128" s="76">
        <v>1</v>
      </c>
      <c r="B128" s="77" t="s">
        <v>102</v>
      </c>
      <c r="C128" s="17">
        <v>5</v>
      </c>
      <c r="D128" s="17">
        <v>5</v>
      </c>
      <c r="E128" s="17">
        <v>2.7</v>
      </c>
      <c r="F128" s="27">
        <v>5</v>
      </c>
    </row>
    <row r="129" spans="1:7" ht="17.649999999999999" customHeight="1">
      <c r="A129" s="76">
        <v>2</v>
      </c>
      <c r="B129" s="13" t="s">
        <v>41</v>
      </c>
      <c r="C129" s="17">
        <v>1</v>
      </c>
      <c r="D129" s="17">
        <v>1</v>
      </c>
      <c r="E129" s="27">
        <v>0.7</v>
      </c>
      <c r="F129" s="27">
        <v>1</v>
      </c>
    </row>
    <row r="130" spans="1:7" s="21" customFormat="1">
      <c r="A130" s="29" t="s">
        <v>18</v>
      </c>
      <c r="B130" s="30" t="s">
        <v>19</v>
      </c>
      <c r="C130" s="35">
        <f>SUM(C128:C129)</f>
        <v>6</v>
      </c>
      <c r="D130" s="35">
        <f>SUM(D128:D129)</f>
        <v>6</v>
      </c>
      <c r="E130" s="35">
        <f>SUM(E128:E129)</f>
        <v>3.4000000000000004</v>
      </c>
      <c r="F130" s="35">
        <f>SUM(F128:F129)</f>
        <v>6</v>
      </c>
      <c r="G130" s="111"/>
    </row>
    <row r="131" spans="1:7">
      <c r="A131" s="141" t="s">
        <v>20</v>
      </c>
      <c r="B131" s="143"/>
      <c r="C131" s="143"/>
      <c r="D131" s="143"/>
      <c r="E131" s="143"/>
      <c r="F131" s="143"/>
    </row>
    <row r="132" spans="1:7">
      <c r="A132" s="112">
        <v>1</v>
      </c>
      <c r="B132" s="118" t="s">
        <v>43</v>
      </c>
      <c r="C132" s="116">
        <v>5</v>
      </c>
      <c r="D132" s="121">
        <v>5</v>
      </c>
      <c r="E132" s="63">
        <v>3.2</v>
      </c>
      <c r="F132" s="62">
        <v>0</v>
      </c>
    </row>
    <row r="133" spans="1:7">
      <c r="A133" s="50" t="s">
        <v>128</v>
      </c>
      <c r="B133" s="119" t="s">
        <v>90</v>
      </c>
      <c r="C133" s="59">
        <f t="shared" ref="C133:F133" si="20">C150</f>
        <v>19</v>
      </c>
      <c r="D133" s="17">
        <f t="shared" si="20"/>
        <v>19</v>
      </c>
      <c r="E133" s="59">
        <f t="shared" si="20"/>
        <v>11.1</v>
      </c>
      <c r="F133" s="27">
        <f t="shared" si="20"/>
        <v>19</v>
      </c>
    </row>
    <row r="134" spans="1:7">
      <c r="A134" s="64" t="s">
        <v>129</v>
      </c>
      <c r="B134" s="120" t="s">
        <v>91</v>
      </c>
      <c r="C134" s="67">
        <f t="shared" ref="C134:F134" si="21">C157</f>
        <v>19</v>
      </c>
      <c r="D134" s="56">
        <f t="shared" si="21"/>
        <v>19</v>
      </c>
      <c r="E134" s="117">
        <f t="shared" si="21"/>
        <v>10.9</v>
      </c>
      <c r="F134" s="66">
        <f t="shared" si="21"/>
        <v>14</v>
      </c>
    </row>
    <row r="135" spans="1:7">
      <c r="A135" s="50" t="s">
        <v>42</v>
      </c>
      <c r="B135" s="50"/>
      <c r="C135" s="2"/>
      <c r="D135" s="2"/>
      <c r="E135" s="2"/>
      <c r="F135" s="2"/>
    </row>
    <row r="136" spans="1:7" s="21" customFormat="1" ht="15">
      <c r="A136" s="68" t="s">
        <v>21</v>
      </c>
      <c r="B136" s="69" t="s">
        <v>124</v>
      </c>
      <c r="C136" s="70">
        <f>C133+C132</f>
        <v>24</v>
      </c>
      <c r="D136" s="70">
        <f t="shared" ref="D136:F136" si="22">D133+D132</f>
        <v>24</v>
      </c>
      <c r="E136" s="70">
        <f t="shared" si="22"/>
        <v>14.3</v>
      </c>
      <c r="F136" s="78">
        <f t="shared" si="22"/>
        <v>19</v>
      </c>
      <c r="G136" s="111"/>
    </row>
    <row r="137" spans="1:7" s="21" customFormat="1" ht="17.25" customHeight="1">
      <c r="A137" s="36" t="s">
        <v>21</v>
      </c>
      <c r="B137" s="58" t="s">
        <v>125</v>
      </c>
      <c r="C137" s="38">
        <f>C134+C132</f>
        <v>24</v>
      </c>
      <c r="D137" s="38">
        <f t="shared" ref="D137:F137" si="23">D134+D132</f>
        <v>24</v>
      </c>
      <c r="E137" s="38">
        <f t="shared" si="23"/>
        <v>14.100000000000001</v>
      </c>
      <c r="F137" s="39">
        <f t="shared" si="23"/>
        <v>14</v>
      </c>
      <c r="G137" s="111"/>
    </row>
    <row r="138" spans="1:7" s="21" customFormat="1">
      <c r="A138" s="52" t="s">
        <v>22</v>
      </c>
      <c r="B138" s="53" t="s">
        <v>86</v>
      </c>
      <c r="C138" s="48">
        <f>SUM(C130+C136)</f>
        <v>30</v>
      </c>
      <c r="D138" s="48">
        <f t="shared" ref="D138:F138" si="24">SUM(D130+D136)</f>
        <v>30</v>
      </c>
      <c r="E138" s="48">
        <f t="shared" si="24"/>
        <v>17.700000000000003</v>
      </c>
      <c r="F138" s="49">
        <f t="shared" si="24"/>
        <v>25</v>
      </c>
      <c r="G138" s="111"/>
    </row>
    <row r="139" spans="1:7" s="21" customFormat="1">
      <c r="A139" s="36" t="s">
        <v>22</v>
      </c>
      <c r="B139" s="58" t="s">
        <v>87</v>
      </c>
      <c r="C139" s="38">
        <f>SUM(C130+C137)</f>
        <v>30</v>
      </c>
      <c r="D139" s="38">
        <f t="shared" ref="D139:F139" si="25">SUM(D130+D137)</f>
        <v>30</v>
      </c>
      <c r="E139" s="38">
        <f t="shared" si="25"/>
        <v>17.5</v>
      </c>
      <c r="F139" s="39">
        <f t="shared" si="25"/>
        <v>20</v>
      </c>
      <c r="G139" s="111"/>
    </row>
    <row r="140" spans="1:7" s="21" customFormat="1">
      <c r="A140" s="52"/>
      <c r="B140" s="22"/>
      <c r="C140" s="46"/>
      <c r="D140" s="46"/>
      <c r="E140" s="46"/>
      <c r="F140" s="46"/>
      <c r="G140" s="111"/>
    </row>
    <row r="141" spans="1:7" s="21" customFormat="1">
      <c r="A141" s="130" t="s">
        <v>2</v>
      </c>
      <c r="B141" s="132" t="s">
        <v>3</v>
      </c>
      <c r="C141" s="134" t="s">
        <v>4</v>
      </c>
      <c r="D141" s="127" t="s">
        <v>5</v>
      </c>
      <c r="E141" s="128"/>
      <c r="F141" s="136" t="s">
        <v>6</v>
      </c>
      <c r="G141" s="111"/>
    </row>
    <row r="142" spans="1:7" s="21" customFormat="1" ht="24.95" customHeight="1">
      <c r="A142" s="131"/>
      <c r="B142" s="133"/>
      <c r="C142" s="135"/>
      <c r="D142" s="41" t="s">
        <v>7</v>
      </c>
      <c r="E142" s="134" t="s">
        <v>8</v>
      </c>
      <c r="F142" s="137"/>
      <c r="G142" s="111"/>
    </row>
    <row r="143" spans="1:7" s="21" customFormat="1" ht="24.95" customHeight="1">
      <c r="A143" s="131"/>
      <c r="B143" s="133"/>
      <c r="C143" s="135"/>
      <c r="D143" s="79" t="s">
        <v>9</v>
      </c>
      <c r="E143" s="135"/>
      <c r="F143" s="137"/>
      <c r="G143" s="111"/>
    </row>
    <row r="144" spans="1:7" s="21" customFormat="1">
      <c r="A144" s="141" t="s">
        <v>88</v>
      </c>
      <c r="B144" s="141"/>
      <c r="C144" s="141"/>
      <c r="D144" s="141"/>
      <c r="E144" s="141"/>
      <c r="F144" s="141"/>
      <c r="G144" s="111"/>
    </row>
    <row r="145" spans="1:8" s="21" customFormat="1">
      <c r="A145" s="26">
        <v>1</v>
      </c>
      <c r="B145" s="73" t="s">
        <v>103</v>
      </c>
      <c r="C145" s="3">
        <v>4</v>
      </c>
      <c r="D145" s="3">
        <v>4</v>
      </c>
      <c r="E145" s="17">
        <v>2.2999999999999998</v>
      </c>
      <c r="F145" s="27">
        <v>4</v>
      </c>
      <c r="G145" s="111"/>
      <c r="H145" s="5"/>
    </row>
    <row r="146" spans="1:8" s="21" customFormat="1">
      <c r="A146" s="26">
        <v>2</v>
      </c>
      <c r="B146" s="73" t="s">
        <v>104</v>
      </c>
      <c r="C146" s="3">
        <v>4</v>
      </c>
      <c r="D146" s="3">
        <v>4</v>
      </c>
      <c r="E146" s="17">
        <v>2.2999999999999998</v>
      </c>
      <c r="F146" s="27">
        <v>4</v>
      </c>
      <c r="G146" s="111"/>
      <c r="H146" s="5"/>
    </row>
    <row r="147" spans="1:8" s="21" customFormat="1">
      <c r="A147" s="26">
        <v>3</v>
      </c>
      <c r="B147" s="73" t="s">
        <v>105</v>
      </c>
      <c r="C147" s="3">
        <v>4</v>
      </c>
      <c r="D147" s="3">
        <v>4</v>
      </c>
      <c r="E147" s="17">
        <v>2.2999999999999998</v>
      </c>
      <c r="F147" s="27">
        <v>4</v>
      </c>
      <c r="G147" s="111"/>
      <c r="H147" s="5"/>
    </row>
    <row r="148" spans="1:8" s="21" customFormat="1">
      <c r="A148" s="50">
        <v>4</v>
      </c>
      <c r="B148" s="15" t="s">
        <v>106</v>
      </c>
      <c r="C148" s="50">
        <v>4</v>
      </c>
      <c r="D148" s="3">
        <v>4</v>
      </c>
      <c r="E148" s="110">
        <v>2.1</v>
      </c>
      <c r="F148" s="27">
        <v>4</v>
      </c>
      <c r="G148" s="111"/>
      <c r="H148" s="5"/>
    </row>
    <row r="149" spans="1:8" s="21" customFormat="1">
      <c r="A149" s="50">
        <v>5</v>
      </c>
      <c r="B149" s="109" t="s">
        <v>107</v>
      </c>
      <c r="C149" s="113">
        <v>3</v>
      </c>
      <c r="D149" s="16">
        <v>3</v>
      </c>
      <c r="E149" s="67">
        <v>2.1</v>
      </c>
      <c r="F149" s="66">
        <v>3</v>
      </c>
      <c r="G149" s="111"/>
      <c r="H149" s="5"/>
    </row>
    <row r="150" spans="1:8" s="21" customFormat="1" ht="15">
      <c r="A150" s="80" t="s">
        <v>21</v>
      </c>
      <c r="B150" s="58" t="s">
        <v>123</v>
      </c>
      <c r="C150" s="38">
        <f>SUM(C145:C149)</f>
        <v>19</v>
      </c>
      <c r="D150" s="38">
        <f>SUM(D145:D149)</f>
        <v>19</v>
      </c>
      <c r="E150" s="38">
        <f>SUM(E145:E149)</f>
        <v>11.1</v>
      </c>
      <c r="F150" s="39">
        <f>SUM(F145:F149)</f>
        <v>19</v>
      </c>
      <c r="G150" s="111"/>
    </row>
    <row r="151" spans="1:8" s="21" customFormat="1">
      <c r="A151" s="141" t="s">
        <v>89</v>
      </c>
      <c r="B151" s="141"/>
      <c r="C151" s="141"/>
      <c r="D151" s="141"/>
      <c r="E151" s="141"/>
      <c r="F151" s="141"/>
      <c r="G151" s="111"/>
    </row>
    <row r="152" spans="1:8" s="21" customFormat="1">
      <c r="A152" s="26">
        <v>1</v>
      </c>
      <c r="B152" s="81" t="s">
        <v>108</v>
      </c>
      <c r="C152" s="3">
        <v>2</v>
      </c>
      <c r="D152" s="3">
        <v>2</v>
      </c>
      <c r="E152" s="17">
        <v>1.4</v>
      </c>
      <c r="F152" s="27">
        <v>2</v>
      </c>
      <c r="G152" s="111"/>
      <c r="H152" s="6"/>
    </row>
    <row r="153" spans="1:8" s="21" customFormat="1">
      <c r="A153" s="26">
        <v>2</v>
      </c>
      <c r="B153" s="75" t="s">
        <v>109</v>
      </c>
      <c r="C153" s="3">
        <v>4</v>
      </c>
      <c r="D153" s="3">
        <v>4</v>
      </c>
      <c r="E153" s="17">
        <v>2.2000000000000002</v>
      </c>
      <c r="F153" s="27">
        <v>4</v>
      </c>
      <c r="G153" s="111"/>
      <c r="H153" s="5"/>
    </row>
    <row r="154" spans="1:8" s="21" customFormat="1">
      <c r="A154" s="26">
        <v>3</v>
      </c>
      <c r="B154" s="82" t="s">
        <v>110</v>
      </c>
      <c r="C154" s="3">
        <v>4</v>
      </c>
      <c r="D154" s="3">
        <v>4</v>
      </c>
      <c r="E154" s="17">
        <v>2.2999999999999998</v>
      </c>
      <c r="F154" s="27">
        <v>4</v>
      </c>
      <c r="G154" s="111"/>
      <c r="H154" s="6"/>
    </row>
    <row r="155" spans="1:8" s="21" customFormat="1">
      <c r="A155" s="26">
        <v>4</v>
      </c>
      <c r="B155" s="83" t="s">
        <v>111</v>
      </c>
      <c r="C155" s="3">
        <v>4</v>
      </c>
      <c r="D155" s="3">
        <v>4</v>
      </c>
      <c r="E155" s="17">
        <v>2</v>
      </c>
      <c r="F155" s="27">
        <v>4</v>
      </c>
      <c r="G155" s="111"/>
      <c r="H155" s="5"/>
    </row>
    <row r="156" spans="1:8" s="21" customFormat="1">
      <c r="A156" s="26">
        <v>5</v>
      </c>
      <c r="B156" s="73" t="s">
        <v>112</v>
      </c>
      <c r="C156" s="3">
        <v>5</v>
      </c>
      <c r="D156" s="3">
        <v>5</v>
      </c>
      <c r="E156" s="17">
        <v>3</v>
      </c>
      <c r="F156" s="27">
        <v>0</v>
      </c>
      <c r="G156" s="111"/>
      <c r="H156" s="5"/>
    </row>
    <row r="157" spans="1:8" s="21" customFormat="1" ht="15">
      <c r="A157" s="29" t="s">
        <v>21</v>
      </c>
      <c r="B157" s="84" t="s">
        <v>123</v>
      </c>
      <c r="C157" s="34">
        <f>SUM(C152:C156)</f>
        <v>19</v>
      </c>
      <c r="D157" s="34">
        <f>SUM(D152:D156)</f>
        <v>19</v>
      </c>
      <c r="E157" s="34">
        <f>SUM(E152:E156)</f>
        <v>10.9</v>
      </c>
      <c r="F157" s="45">
        <f>SUM(F152:F156)</f>
        <v>14</v>
      </c>
      <c r="G157" s="111"/>
    </row>
    <row r="158" spans="1:8" s="21" customFormat="1">
      <c r="A158" s="52"/>
      <c r="B158" s="22"/>
      <c r="C158" s="46"/>
      <c r="D158" s="46"/>
      <c r="E158" s="46"/>
      <c r="F158" s="46"/>
      <c r="G158" s="111"/>
    </row>
    <row r="159" spans="1:8" s="21" customFormat="1" ht="15" customHeight="1">
      <c r="A159" s="22"/>
      <c r="B159" s="22"/>
      <c r="C159" s="20"/>
      <c r="D159" s="23"/>
      <c r="E159" s="20"/>
      <c r="F159" s="20" t="s">
        <v>44</v>
      </c>
      <c r="G159" s="111"/>
    </row>
    <row r="160" spans="1:8" ht="14.65" customHeight="1">
      <c r="A160" s="143" t="s">
        <v>2</v>
      </c>
      <c r="B160" s="145" t="s">
        <v>3</v>
      </c>
      <c r="C160" s="134" t="s">
        <v>4</v>
      </c>
      <c r="D160" s="127" t="s">
        <v>5</v>
      </c>
      <c r="E160" s="128"/>
      <c r="F160" s="136" t="s">
        <v>6</v>
      </c>
    </row>
    <row r="161" spans="1:18" ht="24.95" customHeight="1">
      <c r="A161" s="144"/>
      <c r="B161" s="146"/>
      <c r="C161" s="135"/>
      <c r="D161" s="40" t="s">
        <v>7</v>
      </c>
      <c r="E161" s="148" t="s">
        <v>8</v>
      </c>
      <c r="F161" s="137"/>
    </row>
    <row r="162" spans="1:18" ht="24.95" customHeight="1">
      <c r="A162" s="144"/>
      <c r="B162" s="146"/>
      <c r="C162" s="147"/>
      <c r="D162" s="54" t="s">
        <v>9</v>
      </c>
      <c r="E162" s="149"/>
      <c r="F162" s="137"/>
    </row>
    <row r="163" spans="1:18" ht="17.649999999999999" customHeight="1">
      <c r="A163" s="141" t="s">
        <v>10</v>
      </c>
      <c r="B163" s="141"/>
      <c r="C163" s="141"/>
      <c r="D163" s="141"/>
      <c r="E163" s="141"/>
      <c r="F163" s="141"/>
    </row>
    <row r="164" spans="1:18" ht="17.649999999999999" customHeight="1">
      <c r="A164" s="50">
        <v>1</v>
      </c>
      <c r="B164" s="11" t="s">
        <v>45</v>
      </c>
      <c r="C164" s="12">
        <v>2</v>
      </c>
      <c r="D164" s="12">
        <v>2</v>
      </c>
      <c r="E164" s="12">
        <v>2</v>
      </c>
      <c r="F164" s="62">
        <v>0</v>
      </c>
      <c r="I164" s="21"/>
      <c r="J164" s="21"/>
      <c r="K164" s="21"/>
      <c r="L164" s="21"/>
      <c r="M164" s="21"/>
      <c r="N164" s="21"/>
      <c r="O164" s="21"/>
      <c r="P164" s="21"/>
      <c r="Q164" s="21"/>
      <c r="R164" s="21"/>
    </row>
    <row r="165" spans="1:18" s="21" customFormat="1">
      <c r="A165" s="29" t="s">
        <v>18</v>
      </c>
      <c r="B165" s="84" t="s">
        <v>19</v>
      </c>
      <c r="C165" s="34">
        <f>SUM(C164:C164)</f>
        <v>2</v>
      </c>
      <c r="D165" s="34">
        <f t="shared" ref="D165:F165" si="26">SUM(D164:D164)</f>
        <v>2</v>
      </c>
      <c r="E165" s="34">
        <f t="shared" si="26"/>
        <v>2</v>
      </c>
      <c r="F165" s="45">
        <f t="shared" si="26"/>
        <v>0</v>
      </c>
      <c r="G165" s="111"/>
    </row>
    <row r="166" spans="1:18">
      <c r="A166" s="141" t="s">
        <v>20</v>
      </c>
      <c r="B166" s="141"/>
      <c r="C166" s="141"/>
      <c r="D166" s="141"/>
      <c r="E166" s="141"/>
      <c r="F166" s="141"/>
    </row>
    <row r="167" spans="1:18">
      <c r="A167" s="50">
        <v>1</v>
      </c>
      <c r="B167" s="123" t="s">
        <v>46</v>
      </c>
      <c r="C167" s="124">
        <v>3</v>
      </c>
      <c r="D167" s="76">
        <v>3</v>
      </c>
      <c r="E167" s="12">
        <v>1.6</v>
      </c>
      <c r="F167" s="59">
        <v>3</v>
      </c>
    </row>
    <row r="168" spans="1:18">
      <c r="A168" s="50">
        <v>2</v>
      </c>
      <c r="B168" s="122" t="s">
        <v>47</v>
      </c>
      <c r="C168" s="114">
        <v>5</v>
      </c>
      <c r="D168" s="112">
        <v>5</v>
      </c>
      <c r="E168" s="17">
        <v>2.6</v>
      </c>
      <c r="F168" s="59">
        <v>5</v>
      </c>
    </row>
    <row r="169" spans="1:18">
      <c r="A169" s="50" t="s">
        <v>130</v>
      </c>
      <c r="B169" s="107" t="s">
        <v>90</v>
      </c>
      <c r="C169" s="17">
        <f>C185</f>
        <v>20</v>
      </c>
      <c r="D169" s="59">
        <f t="shared" ref="D169:F169" si="27">D185</f>
        <v>20</v>
      </c>
      <c r="E169" s="17">
        <f t="shared" si="27"/>
        <v>9.5</v>
      </c>
      <c r="F169" s="59">
        <f t="shared" si="27"/>
        <v>15</v>
      </c>
    </row>
    <row r="170" spans="1:18">
      <c r="A170" s="64" t="s">
        <v>131</v>
      </c>
      <c r="B170" s="65" t="s">
        <v>91</v>
      </c>
      <c r="C170" s="56">
        <f>C191</f>
        <v>20</v>
      </c>
      <c r="D170" s="56">
        <f t="shared" ref="D170:F170" si="28">D191</f>
        <v>20</v>
      </c>
      <c r="E170" s="56">
        <f t="shared" si="28"/>
        <v>9.5</v>
      </c>
      <c r="F170" s="67">
        <f t="shared" si="28"/>
        <v>10</v>
      </c>
    </row>
    <row r="171" spans="1:18" s="21" customFormat="1">
      <c r="A171" s="50" t="s">
        <v>42</v>
      </c>
      <c r="B171" s="50"/>
      <c r="C171" s="2"/>
      <c r="D171" s="2"/>
      <c r="E171" s="2"/>
      <c r="F171" s="2"/>
      <c r="G171" s="111"/>
      <c r="I171" s="24"/>
      <c r="J171" s="24"/>
      <c r="K171" s="24"/>
      <c r="L171" s="24"/>
      <c r="M171" s="24"/>
      <c r="N171" s="24"/>
      <c r="O171" s="24"/>
      <c r="P171" s="24"/>
      <c r="Q171" s="24"/>
      <c r="R171" s="24"/>
    </row>
    <row r="172" spans="1:18" s="21" customFormat="1" ht="15">
      <c r="A172" s="68" t="s">
        <v>21</v>
      </c>
      <c r="B172" s="69" t="s">
        <v>124</v>
      </c>
      <c r="C172" s="70">
        <f>C169+C167+C168</f>
        <v>28</v>
      </c>
      <c r="D172" s="70">
        <f t="shared" ref="D172:F172" si="29">D169+D167+D168</f>
        <v>28</v>
      </c>
      <c r="E172" s="70">
        <f t="shared" si="29"/>
        <v>13.7</v>
      </c>
      <c r="F172" s="78">
        <f t="shared" si="29"/>
        <v>23</v>
      </c>
      <c r="G172" s="111"/>
      <c r="I172" s="24"/>
      <c r="J172" s="24"/>
      <c r="K172" s="24"/>
      <c r="L172" s="24"/>
      <c r="M172" s="24"/>
      <c r="N172" s="24"/>
      <c r="O172" s="24"/>
      <c r="P172" s="24"/>
      <c r="Q172" s="24"/>
      <c r="R172" s="24"/>
    </row>
    <row r="173" spans="1:18" s="21" customFormat="1" ht="15">
      <c r="A173" s="36" t="s">
        <v>21</v>
      </c>
      <c r="B173" s="58" t="s">
        <v>125</v>
      </c>
      <c r="C173" s="38">
        <f>C170+C167+C168</f>
        <v>28</v>
      </c>
      <c r="D173" s="38">
        <f t="shared" ref="D173:F173" si="30">D170+D167+D168</f>
        <v>28</v>
      </c>
      <c r="E173" s="38">
        <f t="shared" si="30"/>
        <v>13.7</v>
      </c>
      <c r="F173" s="39">
        <f t="shared" si="30"/>
        <v>18</v>
      </c>
      <c r="G173" s="111"/>
      <c r="I173" s="24"/>
      <c r="J173" s="24"/>
      <c r="K173" s="24"/>
      <c r="L173" s="24"/>
      <c r="M173" s="24"/>
      <c r="N173" s="24"/>
      <c r="O173" s="24"/>
      <c r="P173" s="24"/>
      <c r="Q173" s="24"/>
      <c r="R173" s="24"/>
    </row>
    <row r="174" spans="1:18" s="21" customFormat="1">
      <c r="A174" s="52" t="s">
        <v>22</v>
      </c>
      <c r="B174" s="53" t="s">
        <v>86</v>
      </c>
      <c r="C174" s="48">
        <f>SUM(C165+C172)</f>
        <v>30</v>
      </c>
      <c r="D174" s="48">
        <f t="shared" ref="D174:F174" si="31">SUM(D165+D172)</f>
        <v>30</v>
      </c>
      <c r="E174" s="48">
        <f t="shared" si="31"/>
        <v>15.7</v>
      </c>
      <c r="F174" s="49">
        <f t="shared" si="31"/>
        <v>23</v>
      </c>
      <c r="G174" s="111"/>
      <c r="I174" s="24"/>
      <c r="J174" s="24"/>
      <c r="K174" s="24"/>
      <c r="L174" s="24"/>
      <c r="M174" s="24"/>
      <c r="N174" s="24"/>
      <c r="O174" s="24"/>
      <c r="P174" s="24"/>
      <c r="Q174" s="24"/>
      <c r="R174" s="24"/>
    </row>
    <row r="175" spans="1:18" s="21" customFormat="1">
      <c r="A175" s="36" t="s">
        <v>22</v>
      </c>
      <c r="B175" s="58" t="s">
        <v>87</v>
      </c>
      <c r="C175" s="38">
        <f>SUM(C165+C173)</f>
        <v>30</v>
      </c>
      <c r="D175" s="38">
        <f t="shared" ref="D175:F175" si="32">SUM(D165+D173)</f>
        <v>30</v>
      </c>
      <c r="E175" s="38">
        <f t="shared" si="32"/>
        <v>15.7</v>
      </c>
      <c r="F175" s="39">
        <f t="shared" si="32"/>
        <v>18</v>
      </c>
      <c r="G175" s="111"/>
      <c r="I175" s="24"/>
      <c r="J175" s="24"/>
      <c r="K175" s="24"/>
      <c r="L175" s="24"/>
      <c r="M175" s="24"/>
      <c r="N175" s="24"/>
      <c r="O175" s="24"/>
      <c r="P175" s="24"/>
      <c r="Q175" s="24"/>
      <c r="R175" s="24"/>
    </row>
    <row r="176" spans="1:18">
      <c r="I176" s="21"/>
      <c r="J176" s="21"/>
      <c r="K176" s="21"/>
      <c r="L176" s="21"/>
      <c r="M176" s="21"/>
      <c r="N176" s="21"/>
      <c r="O176" s="21"/>
      <c r="P176" s="21"/>
      <c r="Q176" s="21"/>
      <c r="R176" s="21"/>
    </row>
    <row r="177" spans="1:18" ht="14.65" customHeight="1">
      <c r="A177" s="130" t="s">
        <v>2</v>
      </c>
      <c r="B177" s="132" t="s">
        <v>3</v>
      </c>
      <c r="C177" s="134" t="s">
        <v>4</v>
      </c>
      <c r="D177" s="127" t="s">
        <v>5</v>
      </c>
      <c r="E177" s="128"/>
      <c r="F177" s="136" t="s">
        <v>6</v>
      </c>
    </row>
    <row r="178" spans="1:18" ht="24.95" customHeight="1">
      <c r="A178" s="131"/>
      <c r="B178" s="133"/>
      <c r="C178" s="135"/>
      <c r="D178" s="41" t="s">
        <v>7</v>
      </c>
      <c r="E178" s="134" t="s">
        <v>8</v>
      </c>
      <c r="F178" s="137"/>
    </row>
    <row r="179" spans="1:18" ht="24.95" customHeight="1">
      <c r="A179" s="131"/>
      <c r="B179" s="133"/>
      <c r="C179" s="135"/>
      <c r="D179" s="79" t="s">
        <v>9</v>
      </c>
      <c r="E179" s="135"/>
      <c r="F179" s="137"/>
    </row>
    <row r="180" spans="1:18">
      <c r="A180" s="141" t="s">
        <v>88</v>
      </c>
      <c r="B180" s="141"/>
      <c r="C180" s="141"/>
      <c r="D180" s="141"/>
      <c r="E180" s="141"/>
      <c r="F180" s="141"/>
    </row>
    <row r="181" spans="1:18">
      <c r="A181" s="50">
        <v>1</v>
      </c>
      <c r="B181" s="75" t="s">
        <v>113</v>
      </c>
      <c r="C181" s="3">
        <v>5</v>
      </c>
      <c r="D181" s="3">
        <v>5</v>
      </c>
      <c r="E181" s="17">
        <v>2.2999999999999998</v>
      </c>
      <c r="F181" s="27">
        <v>5</v>
      </c>
      <c r="H181" s="2"/>
      <c r="I181" s="2"/>
      <c r="J181" s="2"/>
      <c r="K181" s="2"/>
    </row>
    <row r="182" spans="1:18">
      <c r="A182" s="50">
        <v>2</v>
      </c>
      <c r="B182" s="75" t="s">
        <v>114</v>
      </c>
      <c r="C182" s="3">
        <v>5</v>
      </c>
      <c r="D182" s="3">
        <v>5</v>
      </c>
      <c r="E182" s="17">
        <v>2.4</v>
      </c>
      <c r="F182" s="27">
        <v>5</v>
      </c>
      <c r="H182" s="85"/>
      <c r="I182" s="2"/>
      <c r="J182" s="2"/>
      <c r="K182" s="2"/>
    </row>
    <row r="183" spans="1:18">
      <c r="A183" s="115">
        <v>3</v>
      </c>
      <c r="B183" s="75" t="s">
        <v>115</v>
      </c>
      <c r="C183" s="3">
        <v>5</v>
      </c>
      <c r="D183" s="3">
        <v>5</v>
      </c>
      <c r="E183" s="17">
        <v>2.4</v>
      </c>
      <c r="F183" s="27">
        <v>0</v>
      </c>
      <c r="H183" s="2"/>
      <c r="I183" s="2"/>
      <c r="J183" s="2"/>
      <c r="K183" s="2"/>
    </row>
    <row r="184" spans="1:18">
      <c r="A184" s="115">
        <v>4</v>
      </c>
      <c r="B184" s="75" t="s">
        <v>116</v>
      </c>
      <c r="C184" s="3">
        <v>5</v>
      </c>
      <c r="D184" s="3">
        <v>5</v>
      </c>
      <c r="E184" s="17">
        <v>2.4</v>
      </c>
      <c r="F184" s="27">
        <v>5</v>
      </c>
      <c r="H184" s="10"/>
      <c r="I184" s="2"/>
      <c r="J184" s="2"/>
      <c r="K184" s="2"/>
    </row>
    <row r="185" spans="1:18" s="21" customFormat="1" ht="15">
      <c r="A185" s="80" t="s">
        <v>21</v>
      </c>
      <c r="B185" s="30" t="s">
        <v>123</v>
      </c>
      <c r="C185" s="34">
        <f>SUM(C181:C184)</f>
        <v>20</v>
      </c>
      <c r="D185" s="34">
        <f>SUM(D181:D184)</f>
        <v>20</v>
      </c>
      <c r="E185" s="34">
        <f>SUM(E181:E184)</f>
        <v>9.5</v>
      </c>
      <c r="F185" s="45">
        <f>SUM(F181:F184)</f>
        <v>15</v>
      </c>
      <c r="G185" s="111"/>
      <c r="I185" s="24"/>
      <c r="J185" s="24"/>
      <c r="K185" s="24"/>
      <c r="L185" s="24"/>
      <c r="M185" s="24"/>
      <c r="N185" s="24"/>
      <c r="O185" s="24"/>
      <c r="P185" s="24"/>
      <c r="Q185" s="24"/>
      <c r="R185" s="24"/>
    </row>
    <row r="186" spans="1:18">
      <c r="A186" s="141" t="s">
        <v>89</v>
      </c>
      <c r="B186" s="141"/>
      <c r="C186" s="141"/>
      <c r="D186" s="141"/>
      <c r="E186" s="141"/>
      <c r="F186" s="141"/>
    </row>
    <row r="187" spans="1:18">
      <c r="A187" s="50">
        <v>1</v>
      </c>
      <c r="B187" s="81" t="s">
        <v>117</v>
      </c>
      <c r="C187" s="3">
        <v>5</v>
      </c>
      <c r="D187" s="3">
        <v>5</v>
      </c>
      <c r="E187" s="17">
        <v>2.4</v>
      </c>
      <c r="F187" s="27">
        <v>0</v>
      </c>
      <c r="H187" s="10"/>
    </row>
    <row r="188" spans="1:18">
      <c r="A188" s="50">
        <v>2</v>
      </c>
      <c r="B188" s="75" t="s">
        <v>118</v>
      </c>
      <c r="C188" s="3">
        <v>5</v>
      </c>
      <c r="D188" s="3">
        <v>5</v>
      </c>
      <c r="E188" s="17">
        <v>2.4</v>
      </c>
      <c r="F188" s="27">
        <v>5</v>
      </c>
      <c r="H188" s="10"/>
    </row>
    <row r="189" spans="1:18">
      <c r="A189" s="115">
        <v>3</v>
      </c>
      <c r="B189" s="73" t="s">
        <v>119</v>
      </c>
      <c r="C189" s="3">
        <v>5</v>
      </c>
      <c r="D189" s="3">
        <v>5</v>
      </c>
      <c r="E189" s="17">
        <v>2.5</v>
      </c>
      <c r="F189" s="27">
        <v>0</v>
      </c>
      <c r="H189" s="2"/>
    </row>
    <row r="190" spans="1:18">
      <c r="A190" s="115">
        <v>4</v>
      </c>
      <c r="B190" s="86" t="s">
        <v>120</v>
      </c>
      <c r="C190" s="16">
        <v>5</v>
      </c>
      <c r="D190" s="16">
        <v>5</v>
      </c>
      <c r="E190" s="17">
        <v>2.2000000000000002</v>
      </c>
      <c r="F190" s="27">
        <v>5</v>
      </c>
      <c r="H190" s="2"/>
    </row>
    <row r="191" spans="1:18" s="21" customFormat="1" ht="15">
      <c r="A191" s="80" t="s">
        <v>21</v>
      </c>
      <c r="B191" s="30" t="s">
        <v>123</v>
      </c>
      <c r="C191" s="34">
        <f>SUM(C187:C190)</f>
        <v>20</v>
      </c>
      <c r="D191" s="34">
        <f>SUM(D187:D190)</f>
        <v>20</v>
      </c>
      <c r="E191" s="34">
        <f>SUM(E187:E190)</f>
        <v>9.5</v>
      </c>
      <c r="F191" s="45">
        <f>SUM(F187:F190)</f>
        <v>10</v>
      </c>
      <c r="G191" s="111"/>
      <c r="I191" s="24"/>
      <c r="J191" s="24"/>
      <c r="K191" s="24"/>
      <c r="L191" s="24"/>
      <c r="M191" s="24"/>
      <c r="N191" s="24"/>
      <c r="O191" s="24"/>
      <c r="P191" s="24"/>
      <c r="Q191" s="24"/>
      <c r="R191" s="24"/>
    </row>
    <row r="192" spans="1:18">
      <c r="I192" s="21"/>
      <c r="J192" s="21"/>
      <c r="K192" s="21"/>
      <c r="L192" s="21"/>
      <c r="M192" s="21"/>
      <c r="N192" s="21"/>
      <c r="O192" s="21"/>
      <c r="P192" s="21"/>
      <c r="Q192" s="21"/>
      <c r="R192" s="21"/>
    </row>
    <row r="193" spans="1:18" s="21" customFormat="1" ht="15" customHeight="1">
      <c r="A193" s="22"/>
      <c r="B193" s="22"/>
      <c r="C193" s="20"/>
      <c r="D193" s="23"/>
      <c r="E193" s="129"/>
      <c r="F193" s="129"/>
      <c r="G193" s="111"/>
      <c r="I193" s="24"/>
      <c r="J193" s="24"/>
      <c r="K193" s="24"/>
      <c r="L193" s="24"/>
      <c r="M193" s="24"/>
      <c r="N193" s="24"/>
      <c r="O193" s="24"/>
      <c r="P193" s="24"/>
      <c r="Q193" s="24"/>
      <c r="R193" s="24"/>
    </row>
    <row r="194" spans="1:18" ht="14.65" customHeight="1">
      <c r="A194" s="130" t="s">
        <v>2</v>
      </c>
      <c r="B194" s="132" t="s">
        <v>3</v>
      </c>
      <c r="C194" s="134" t="s">
        <v>4</v>
      </c>
      <c r="D194" s="127" t="s">
        <v>5</v>
      </c>
      <c r="E194" s="142"/>
      <c r="F194" s="136" t="s">
        <v>6</v>
      </c>
    </row>
    <row r="195" spans="1:18" ht="24.95" customHeight="1">
      <c r="A195" s="131"/>
      <c r="B195" s="133"/>
      <c r="C195" s="135"/>
      <c r="D195" s="41" t="s">
        <v>7</v>
      </c>
      <c r="E195" s="139" t="s">
        <v>8</v>
      </c>
      <c r="F195" s="137"/>
    </row>
    <row r="196" spans="1:18" ht="24.95" customHeight="1">
      <c r="A196" s="131"/>
      <c r="B196" s="133"/>
      <c r="C196" s="135"/>
      <c r="D196" s="79" t="s">
        <v>9</v>
      </c>
      <c r="E196" s="140"/>
      <c r="F196" s="138"/>
    </row>
    <row r="197" spans="1:18" s="21" customFormat="1" ht="17.649999999999999" customHeight="1">
      <c r="A197" s="87" t="s">
        <v>18</v>
      </c>
      <c r="B197" s="88" t="s">
        <v>48</v>
      </c>
      <c r="C197" s="89">
        <f>SUM(C27+C47+C66+C86+(C104+C105)/2+(C138+C139)/2+(C174+C175)/2)</f>
        <v>210</v>
      </c>
      <c r="D197" s="70">
        <f>SUM(D27+D47+D66+D86+(D104+D105)/2+(D138+D139)/2+(D174+D175)/2)</f>
        <v>210</v>
      </c>
      <c r="E197" s="70">
        <f>SUM(E27+E47+E66+E86+(E104+E105)/2+(E138+E139)/2+(E174+E175)/2)</f>
        <v>120.7</v>
      </c>
      <c r="F197" s="78">
        <f>SUM(F27+F47+F66+F86+(F104+F105)/2+(F138+F139)/2+(F174+F175)/2)</f>
        <v>125</v>
      </c>
      <c r="G197" s="111"/>
    </row>
    <row r="198" spans="1:18" s="21" customFormat="1" ht="17.649999999999999" customHeight="1">
      <c r="A198" s="90"/>
      <c r="B198" s="91" t="s">
        <v>92</v>
      </c>
      <c r="C198" s="92">
        <f>SUM(C27+C47+C66+C86+C104+C138+C174)</f>
        <v>210</v>
      </c>
      <c r="D198" s="17">
        <f>SUM(D27+D47+D66+D86+D104+D138+D174)</f>
        <v>210</v>
      </c>
      <c r="E198" s="17">
        <f>SUM(E27+E47+E66+E86+E104+E138+E174)</f>
        <v>121</v>
      </c>
      <c r="F198" s="27">
        <f>SUM(F27+F47+F66+F86+F104+F138+F174)</f>
        <v>132</v>
      </c>
      <c r="G198" s="111"/>
      <c r="I198" s="24"/>
      <c r="J198" s="24"/>
      <c r="K198" s="24"/>
      <c r="L198" s="24"/>
      <c r="M198" s="24"/>
      <c r="N198" s="24"/>
      <c r="O198" s="24"/>
      <c r="P198" s="24"/>
      <c r="Q198" s="24"/>
      <c r="R198" s="24"/>
    </row>
    <row r="199" spans="1:18" s="21" customFormat="1" ht="17.649999999999999" customHeight="1">
      <c r="A199" s="93"/>
      <c r="B199" s="94" t="s">
        <v>93</v>
      </c>
      <c r="C199" s="95">
        <f>SUM(C27+C47+C66+C86+C105+C139+C175)</f>
        <v>210</v>
      </c>
      <c r="D199" s="56">
        <f>SUM(D27+D47+D66+D86+D105+D139+D175)</f>
        <v>210</v>
      </c>
      <c r="E199" s="56">
        <f>SUM(E27+E47+E66+E86+E105+E139+E175)</f>
        <v>120.4</v>
      </c>
      <c r="F199" s="66">
        <f>SUM(F27+F47+F66+F86+F105+F139+F175)</f>
        <v>118</v>
      </c>
      <c r="G199" s="111"/>
      <c r="I199" s="24"/>
      <c r="J199" s="24"/>
      <c r="K199" s="24"/>
      <c r="L199" s="24"/>
      <c r="M199" s="24"/>
      <c r="N199" s="24"/>
      <c r="O199" s="24"/>
      <c r="P199" s="24"/>
      <c r="Q199" s="24"/>
      <c r="R199" s="24"/>
    </row>
    <row r="200" spans="1:18" s="21" customFormat="1" ht="17.649999999999999" customHeight="1">
      <c r="A200" s="90" t="s">
        <v>21</v>
      </c>
      <c r="B200" s="96" t="s">
        <v>49</v>
      </c>
      <c r="C200" s="97"/>
      <c r="D200" s="98"/>
      <c r="E200" s="98"/>
      <c r="F200" s="78">
        <f>(F201+F202)/2</f>
        <v>59.523809523809518</v>
      </c>
      <c r="G200" s="111"/>
      <c r="I200" s="24"/>
      <c r="J200" s="24"/>
      <c r="K200" s="24"/>
      <c r="L200" s="24"/>
      <c r="M200" s="24"/>
      <c r="N200" s="24"/>
      <c r="O200" s="24"/>
      <c r="P200" s="24"/>
      <c r="Q200" s="24"/>
      <c r="R200" s="24"/>
    </row>
    <row r="201" spans="1:18" s="21" customFormat="1" ht="17.649999999999999" customHeight="1">
      <c r="A201" s="90"/>
      <c r="B201" s="91" t="s">
        <v>92</v>
      </c>
      <c r="C201" s="96"/>
      <c r="D201" s="99"/>
      <c r="E201" s="99"/>
      <c r="F201" s="27">
        <f>F198*100/C198</f>
        <v>62.857142857142854</v>
      </c>
      <c r="G201" s="111"/>
      <c r="I201" s="24"/>
      <c r="J201" s="24"/>
      <c r="K201" s="24"/>
      <c r="L201" s="24"/>
      <c r="M201" s="24"/>
      <c r="N201" s="24"/>
      <c r="O201" s="24"/>
      <c r="P201" s="24"/>
      <c r="Q201" s="24"/>
      <c r="R201" s="24"/>
    </row>
    <row r="202" spans="1:18" s="21" customFormat="1" ht="17.649999999999999" customHeight="1">
      <c r="A202" s="90"/>
      <c r="B202" s="94" t="s">
        <v>93</v>
      </c>
      <c r="C202" s="100"/>
      <c r="D202" s="101"/>
      <c r="E202" s="101"/>
      <c r="F202" s="66">
        <f>F199*100/C199</f>
        <v>56.19047619047619</v>
      </c>
      <c r="G202" s="111"/>
      <c r="I202" s="24"/>
      <c r="J202" s="24"/>
      <c r="K202" s="24"/>
      <c r="L202" s="24"/>
      <c r="M202" s="24"/>
      <c r="N202" s="24"/>
      <c r="O202" s="24"/>
      <c r="P202" s="24"/>
      <c r="Q202" s="24"/>
      <c r="R202" s="24"/>
    </row>
    <row r="203" spans="1:18" s="21" customFormat="1" ht="17.649999999999999" customHeight="1">
      <c r="A203" s="87" t="s">
        <v>22</v>
      </c>
      <c r="B203" s="96" t="s">
        <v>50</v>
      </c>
      <c r="C203" s="96"/>
      <c r="D203" s="98"/>
      <c r="E203" s="78">
        <f>(E204+E205)/2</f>
        <v>57.476190476190482</v>
      </c>
      <c r="F203" s="20"/>
      <c r="G203" s="111"/>
    </row>
    <row r="204" spans="1:18" s="21" customFormat="1" ht="17.649999999999999" customHeight="1">
      <c r="A204" s="90"/>
      <c r="B204" s="91" t="s">
        <v>92</v>
      </c>
      <c r="C204" s="96"/>
      <c r="D204" s="99"/>
      <c r="E204" s="27">
        <f>E198*100/C198</f>
        <v>57.61904761904762</v>
      </c>
      <c r="F204" s="20"/>
      <c r="G204" s="111"/>
      <c r="I204" s="24"/>
      <c r="J204" s="24"/>
      <c r="K204" s="24"/>
      <c r="L204" s="24"/>
      <c r="M204" s="24"/>
      <c r="N204" s="24"/>
      <c r="O204" s="24"/>
      <c r="P204" s="24"/>
      <c r="Q204" s="24"/>
      <c r="R204" s="24"/>
    </row>
    <row r="205" spans="1:18" s="21" customFormat="1" ht="17.649999999999999" customHeight="1">
      <c r="A205" s="93"/>
      <c r="B205" s="94" t="s">
        <v>93</v>
      </c>
      <c r="C205" s="100"/>
      <c r="D205" s="101"/>
      <c r="E205" s="66">
        <f>E199*100/C199</f>
        <v>57.333333333333336</v>
      </c>
      <c r="F205" s="20"/>
      <c r="G205" s="111"/>
      <c r="I205" s="24"/>
      <c r="J205" s="24"/>
      <c r="K205" s="24"/>
      <c r="L205" s="24"/>
      <c r="M205" s="24"/>
      <c r="N205" s="24"/>
      <c r="O205" s="24"/>
      <c r="P205" s="24"/>
      <c r="Q205" s="24"/>
      <c r="R205" s="24"/>
    </row>
    <row r="206" spans="1:18" s="21" customFormat="1" ht="17.649999999999999" customHeight="1">
      <c r="A206" s="87" t="s">
        <v>51</v>
      </c>
      <c r="B206" s="88" t="s">
        <v>52</v>
      </c>
      <c r="C206" s="70">
        <f>SUM(D206:D206)</f>
        <v>100</v>
      </c>
      <c r="D206" s="62">
        <f>(D207+D208)/2</f>
        <v>100</v>
      </c>
      <c r="E206" s="20"/>
      <c r="F206" s="20"/>
      <c r="G206" s="111"/>
      <c r="I206" s="24"/>
      <c r="J206" s="24"/>
      <c r="K206" s="24"/>
      <c r="L206" s="24"/>
      <c r="M206" s="24"/>
      <c r="N206" s="24"/>
      <c r="O206" s="24"/>
      <c r="P206" s="24"/>
      <c r="Q206" s="24"/>
      <c r="R206" s="24"/>
    </row>
    <row r="207" spans="1:18" s="21" customFormat="1" ht="17.649999999999999" customHeight="1">
      <c r="A207" s="90"/>
      <c r="B207" s="91" t="s">
        <v>92</v>
      </c>
      <c r="C207" s="48" t="s">
        <v>53</v>
      </c>
      <c r="D207" s="27">
        <f>D198*100/C198</f>
        <v>100</v>
      </c>
      <c r="E207" s="20"/>
      <c r="F207" s="20"/>
      <c r="G207" s="111"/>
    </row>
    <row r="208" spans="1:18" s="21" customFormat="1" ht="17.649999999999999" customHeight="1">
      <c r="A208" s="93"/>
      <c r="B208" s="94" t="s">
        <v>93</v>
      </c>
      <c r="C208" s="38" t="s">
        <v>53</v>
      </c>
      <c r="D208" s="66">
        <f>D199*100/C199</f>
        <v>100</v>
      </c>
      <c r="E208" s="20"/>
      <c r="F208" s="20"/>
      <c r="G208" s="111"/>
    </row>
    <row r="209" spans="1:18" s="106" customFormat="1" ht="17.649999999999999" customHeight="1">
      <c r="A209" s="102" t="s">
        <v>54</v>
      </c>
      <c r="B209" s="103" t="s">
        <v>126</v>
      </c>
      <c r="C209" s="104">
        <f>SUM(C210:C212)</f>
        <v>7</v>
      </c>
      <c r="D209" s="105"/>
      <c r="E209" s="105"/>
      <c r="F209" s="105"/>
      <c r="G209" s="105"/>
      <c r="I209" s="21"/>
      <c r="J209" s="21"/>
      <c r="K209" s="21"/>
      <c r="L209" s="21"/>
      <c r="M209" s="21"/>
      <c r="N209" s="21"/>
      <c r="O209" s="21"/>
      <c r="P209" s="21"/>
      <c r="Q209" s="21"/>
      <c r="R209" s="21"/>
    </row>
    <row r="210" spans="1:18" ht="17.649999999999999" customHeight="1">
      <c r="A210" s="50" t="s">
        <v>55</v>
      </c>
      <c r="B210" s="107" t="s">
        <v>69</v>
      </c>
      <c r="C210" s="27">
        <v>1</v>
      </c>
      <c r="D210" s="2"/>
      <c r="E210" s="2"/>
      <c r="F210" s="2"/>
      <c r="I210" s="21"/>
      <c r="J210" s="21"/>
      <c r="K210" s="21"/>
      <c r="L210" s="21"/>
      <c r="M210" s="21"/>
      <c r="N210" s="21"/>
      <c r="O210" s="21"/>
      <c r="P210" s="21"/>
      <c r="Q210" s="21"/>
      <c r="R210" s="21"/>
    </row>
    <row r="211" spans="1:18" ht="17.649999999999999" customHeight="1">
      <c r="A211" s="50" t="s">
        <v>56</v>
      </c>
      <c r="B211" s="107" t="s">
        <v>32</v>
      </c>
      <c r="C211" s="27">
        <v>1</v>
      </c>
      <c r="D211" s="2"/>
      <c r="E211" s="2"/>
      <c r="F211" s="2"/>
      <c r="I211" s="21"/>
      <c r="J211" s="21"/>
      <c r="K211" s="21"/>
      <c r="L211" s="21"/>
      <c r="M211" s="21"/>
      <c r="N211" s="21"/>
      <c r="O211" s="21"/>
      <c r="P211" s="21"/>
      <c r="Q211" s="21"/>
      <c r="R211" s="21"/>
    </row>
    <row r="212" spans="1:18" ht="17.649999999999999" customHeight="1">
      <c r="A212" s="64" t="s">
        <v>57</v>
      </c>
      <c r="B212" s="86" t="s">
        <v>58</v>
      </c>
      <c r="C212" s="66">
        <v>5</v>
      </c>
      <c r="D212" s="2"/>
      <c r="E212" s="2"/>
      <c r="F212" s="2"/>
      <c r="I212" s="21"/>
      <c r="J212" s="21"/>
      <c r="K212" s="21"/>
      <c r="L212" s="21"/>
      <c r="M212" s="21"/>
      <c r="N212" s="21"/>
      <c r="O212" s="21"/>
      <c r="P212" s="21"/>
      <c r="Q212" s="21"/>
      <c r="R212" s="21"/>
    </row>
    <row r="213" spans="1:18" ht="9.6" customHeight="1">
      <c r="D213" s="2"/>
      <c r="E213" s="2"/>
      <c r="F213" s="2"/>
      <c r="I213" s="21"/>
      <c r="J213" s="21"/>
      <c r="K213" s="21"/>
      <c r="L213" s="21"/>
      <c r="M213" s="21"/>
      <c r="N213" s="21"/>
      <c r="O213" s="21"/>
      <c r="P213" s="21"/>
      <c r="Q213" s="21"/>
      <c r="R213" s="21"/>
    </row>
    <row r="214" spans="1:18" ht="27" customHeight="1">
      <c r="A214" s="108" t="s">
        <v>59</v>
      </c>
      <c r="B214" s="125" t="s">
        <v>60</v>
      </c>
      <c r="C214" s="125"/>
      <c r="D214" s="125"/>
      <c r="E214" s="125"/>
      <c r="F214" s="125"/>
      <c r="I214" s="21"/>
      <c r="J214" s="21"/>
      <c r="K214" s="21"/>
      <c r="L214" s="21"/>
      <c r="M214" s="21"/>
      <c r="N214" s="21"/>
      <c r="O214" s="21"/>
      <c r="P214" s="21"/>
      <c r="Q214" s="21"/>
      <c r="R214" s="21"/>
    </row>
    <row r="215" spans="1:18" ht="15.4" customHeight="1">
      <c r="A215" s="108" t="s">
        <v>61</v>
      </c>
      <c r="B215" s="126" t="s">
        <v>62</v>
      </c>
      <c r="C215" s="126"/>
      <c r="D215" s="126"/>
      <c r="E215" s="126"/>
      <c r="F215" s="126"/>
      <c r="I215" s="21"/>
      <c r="J215" s="21"/>
      <c r="K215" s="21"/>
      <c r="L215" s="21"/>
      <c r="M215" s="21"/>
      <c r="N215" s="21"/>
      <c r="O215" s="21"/>
      <c r="P215" s="21"/>
      <c r="Q215" s="21"/>
      <c r="R215" s="21"/>
    </row>
    <row r="216" spans="1:18" ht="27" customHeight="1">
      <c r="A216" s="108" t="s">
        <v>63</v>
      </c>
      <c r="B216" s="125" t="s">
        <v>64</v>
      </c>
      <c r="C216" s="125"/>
      <c r="D216" s="125"/>
      <c r="E216" s="125"/>
      <c r="F216" s="125"/>
      <c r="I216" s="21"/>
      <c r="J216" s="21"/>
      <c r="K216" s="21"/>
      <c r="L216" s="21"/>
      <c r="M216" s="21"/>
      <c r="N216" s="21"/>
      <c r="O216" s="21"/>
      <c r="P216" s="21"/>
      <c r="Q216" s="21"/>
      <c r="R216" s="21"/>
    </row>
    <row r="217" spans="1:18">
      <c r="I217" s="21"/>
      <c r="J217" s="21"/>
      <c r="K217" s="21"/>
      <c r="L217" s="21"/>
      <c r="M217" s="21"/>
      <c r="N217" s="21"/>
      <c r="O217" s="21"/>
      <c r="P217" s="21"/>
      <c r="Q217" s="21"/>
      <c r="R217" s="21"/>
    </row>
    <row r="218" spans="1:18">
      <c r="I218" s="21"/>
      <c r="J218" s="21"/>
      <c r="K218" s="21"/>
      <c r="L218" s="21"/>
      <c r="M218" s="21"/>
      <c r="N218" s="21"/>
      <c r="O218" s="21"/>
      <c r="P218" s="21"/>
      <c r="Q218" s="21"/>
      <c r="R218" s="21"/>
    </row>
    <row r="219" spans="1:18">
      <c r="I219" s="106"/>
      <c r="J219" s="106"/>
      <c r="K219" s="106"/>
      <c r="L219" s="106"/>
      <c r="M219" s="106"/>
      <c r="N219" s="106"/>
      <c r="O219" s="106"/>
      <c r="P219" s="106"/>
      <c r="Q219" s="106"/>
      <c r="R219" s="106"/>
    </row>
  </sheetData>
  <mergeCells count="91">
    <mergeCell ref="A4:B4"/>
    <mergeCell ref="A9:A11"/>
    <mergeCell ref="B9:B11"/>
    <mergeCell ref="C9:C11"/>
    <mergeCell ref="F9:F11"/>
    <mergeCell ref="E10:E11"/>
    <mergeCell ref="A12:F12"/>
    <mergeCell ref="A24:F24"/>
    <mergeCell ref="A30:A32"/>
    <mergeCell ref="B30:B32"/>
    <mergeCell ref="C30:C32"/>
    <mergeCell ref="F30:F32"/>
    <mergeCell ref="E31:E32"/>
    <mergeCell ref="A33:F33"/>
    <mergeCell ref="A44:F44"/>
    <mergeCell ref="A50:A52"/>
    <mergeCell ref="B50:B52"/>
    <mergeCell ref="C50:C52"/>
    <mergeCell ref="F50:F52"/>
    <mergeCell ref="E51:E52"/>
    <mergeCell ref="A53:F53"/>
    <mergeCell ref="A63:F63"/>
    <mergeCell ref="A69:A71"/>
    <mergeCell ref="B69:B71"/>
    <mergeCell ref="C69:C71"/>
    <mergeCell ref="F69:F71"/>
    <mergeCell ref="E70:E71"/>
    <mergeCell ref="A72:F72"/>
    <mergeCell ref="A83:F83"/>
    <mergeCell ref="A89:A91"/>
    <mergeCell ref="B89:B91"/>
    <mergeCell ref="C89:C91"/>
    <mergeCell ref="F89:F91"/>
    <mergeCell ref="E90:E91"/>
    <mergeCell ref="A92:F92"/>
    <mergeCell ref="A98:F98"/>
    <mergeCell ref="A107:A109"/>
    <mergeCell ref="B107:B109"/>
    <mergeCell ref="C107:C109"/>
    <mergeCell ref="F107:F109"/>
    <mergeCell ref="E108:E109"/>
    <mergeCell ref="A110:F110"/>
    <mergeCell ref="A116:F116"/>
    <mergeCell ref="A124:A126"/>
    <mergeCell ref="B124:B126"/>
    <mergeCell ref="C124:C126"/>
    <mergeCell ref="F124:F126"/>
    <mergeCell ref="E125:E126"/>
    <mergeCell ref="A127:F127"/>
    <mergeCell ref="A131:F131"/>
    <mergeCell ref="A141:A143"/>
    <mergeCell ref="B141:B143"/>
    <mergeCell ref="C141:C143"/>
    <mergeCell ref="F141:F143"/>
    <mergeCell ref="E142:E143"/>
    <mergeCell ref="D141:E141"/>
    <mergeCell ref="A144:F144"/>
    <mergeCell ref="A151:F151"/>
    <mergeCell ref="A160:A162"/>
    <mergeCell ref="B160:B162"/>
    <mergeCell ref="C160:C162"/>
    <mergeCell ref="F160:F162"/>
    <mergeCell ref="E161:E162"/>
    <mergeCell ref="D160:E160"/>
    <mergeCell ref="F194:F196"/>
    <mergeCell ref="E195:E196"/>
    <mergeCell ref="A163:F163"/>
    <mergeCell ref="A166:F166"/>
    <mergeCell ref="A177:A179"/>
    <mergeCell ref="B177:B179"/>
    <mergeCell ref="C177:C179"/>
    <mergeCell ref="F177:F179"/>
    <mergeCell ref="E178:E179"/>
    <mergeCell ref="D177:E177"/>
    <mergeCell ref="D194:E194"/>
    <mergeCell ref="B214:F214"/>
    <mergeCell ref="B215:F215"/>
    <mergeCell ref="B216:F216"/>
    <mergeCell ref="D9:E9"/>
    <mergeCell ref="D30:E30"/>
    <mergeCell ref="D50:E50"/>
    <mergeCell ref="D69:E69"/>
    <mergeCell ref="D89:E89"/>
    <mergeCell ref="D107:E107"/>
    <mergeCell ref="D124:E124"/>
    <mergeCell ref="A180:F180"/>
    <mergeCell ref="A186:F186"/>
    <mergeCell ref="E193:F193"/>
    <mergeCell ref="A194:A196"/>
    <mergeCell ref="B194:B196"/>
    <mergeCell ref="C194:C196"/>
  </mergeCells>
  <pageMargins left="0.7" right="0.7" top="0.75" bottom="0.75" header="0.3" footer="0.3"/>
  <pageSetup paperSize="9" orientation="portrait" horizontalDpi="360" verticalDpi="36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IM_I_STACJ.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Recenzent</dc:creator>
  <cp:lastModifiedBy>Recenzent </cp:lastModifiedBy>
  <dcterms:created xsi:type="dcterms:W3CDTF">2021-04-19T17:00:37Z</dcterms:created>
  <dcterms:modified xsi:type="dcterms:W3CDTF">2021-05-09T15:35:01Z</dcterms:modified>
</cp:coreProperties>
</file>